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Table III.1" sheetId="1" r:id="rId1"/>
    <sheet name="Table III.2" sheetId="2" r:id="rId2"/>
    <sheet name="Table III.3" sheetId="3" r:id="rId3"/>
    <sheet name="Table III.4" sheetId="4" r:id="rId4"/>
    <sheet name="Table III.5" sheetId="5" r:id="rId5"/>
    <sheet name="Table III.6" sheetId="6" r:id="rId6"/>
    <sheet name="Table III.7" sheetId="7" r:id="rId7"/>
    <sheet name="Table III.8" sheetId="8" r:id="rId8"/>
    <sheet name="Table III.9" sheetId="9" r:id="rId9"/>
    <sheet name="Table III.10" sheetId="10" r:id="rId10"/>
    <sheet name="Table III.11" sheetId="11" r:id="rId11"/>
    <sheet name="Table III.12" sheetId="12" r:id="rId12"/>
    <sheet name="Table III.13" sheetId="13" r:id="rId13"/>
    <sheet name="Sheet1" sheetId="14" r:id="rId14"/>
  </sheets>
  <calcPr calcId="125725"/>
</workbook>
</file>

<file path=xl/calcChain.xml><?xml version="1.0" encoding="utf-8"?>
<calcChain xmlns="http://schemas.openxmlformats.org/spreadsheetml/2006/main">
  <c r="E22" i="6"/>
  <c r="E21"/>
  <c r="E20"/>
  <c r="E19"/>
  <c r="E18"/>
  <c r="E17"/>
  <c r="E16"/>
  <c r="E15"/>
  <c r="E14"/>
  <c r="C12"/>
  <c r="E12" s="1"/>
  <c r="E11"/>
  <c r="E10"/>
  <c r="E9"/>
  <c r="E8"/>
  <c r="E7" l="1"/>
  <c r="F13" i="5"/>
  <c r="D13"/>
  <c r="B13"/>
  <c r="F9"/>
  <c r="D9"/>
  <c r="B9"/>
  <c r="G13" i="3"/>
  <c r="I10"/>
  <c r="I8"/>
  <c r="I6" s="1"/>
  <c r="G8"/>
  <c r="E8"/>
  <c r="E6" s="1"/>
  <c r="C8"/>
  <c r="I7"/>
  <c r="G7"/>
  <c r="E7"/>
  <c r="G6"/>
  <c r="C6"/>
  <c r="C10" i="2"/>
  <c r="G9"/>
  <c r="C9"/>
  <c r="C8"/>
  <c r="C7"/>
  <c r="C6"/>
  <c r="E27" i="1"/>
  <c r="E15"/>
  <c r="E26" s="1"/>
  <c r="E28" s="1"/>
  <c r="E29" s="1"/>
  <c r="C15"/>
  <c r="C26" s="1"/>
  <c r="C28" s="1"/>
  <c r="C29" s="1"/>
  <c r="E11"/>
  <c r="C11"/>
  <c r="E9"/>
  <c r="C9"/>
</calcChain>
</file>

<file path=xl/sharedStrings.xml><?xml version="1.0" encoding="utf-8"?>
<sst xmlns="http://schemas.openxmlformats.org/spreadsheetml/2006/main" count="336" uniqueCount="284">
  <si>
    <t>Table III.1</t>
  </si>
  <si>
    <t>CMS and total Federal outlays</t>
  </si>
  <si>
    <t>Fiscal year</t>
  </si>
  <si>
    <t>$ in billions</t>
  </si>
  <si>
    <t>Gross domestic product (current dollars)</t>
  </si>
  <si>
    <r>
      <t xml:space="preserve">  Total Federal outlays</t>
    </r>
    <r>
      <rPr>
        <vertAlign val="superscript"/>
        <sz val="10"/>
        <rFont val="Arial"/>
        <family val="2"/>
      </rPr>
      <t>1</t>
    </r>
  </si>
  <si>
    <t xml:space="preserve">  Percent of gross domestic product</t>
  </si>
  <si>
    <r>
      <t>Dept. of Health and Human Services</t>
    </r>
    <r>
      <rPr>
        <vertAlign val="superscript"/>
        <sz val="10"/>
        <rFont val="Arial"/>
        <family val="2"/>
      </rPr>
      <t>1</t>
    </r>
  </si>
  <si>
    <t xml:space="preserve">  Percent of Federal Budget</t>
  </si>
  <si>
    <t xml:space="preserve">  CMS Budget (Federal Outlays)</t>
  </si>
  <si>
    <t xml:space="preserve">    Medicare benefit payments</t>
  </si>
  <si>
    <r>
      <t xml:space="preserve">    SMI transfer to Medicaid</t>
    </r>
    <r>
      <rPr>
        <vertAlign val="superscript"/>
        <sz val="10"/>
        <rFont val="Arial"/>
        <family val="2"/>
      </rPr>
      <t>2</t>
    </r>
  </si>
  <si>
    <t xml:space="preserve">    Medicaid benefit payments</t>
  </si>
  <si>
    <t xml:space="preserve">    Medicaid State and local admin.</t>
  </si>
  <si>
    <r>
      <t xml:space="preserve">    Medicaid offsets</t>
    </r>
    <r>
      <rPr>
        <vertAlign val="superscript"/>
        <sz val="10"/>
        <rFont val="Arial"/>
        <family val="2"/>
      </rPr>
      <t>3</t>
    </r>
  </si>
  <si>
    <t xml:space="preserve">    Children's Health Ins. Prog.</t>
  </si>
  <si>
    <t xml:space="preserve">  CMS program management</t>
  </si>
  <si>
    <r>
      <t xml:space="preserve">  Other Medicare admin. expenses</t>
    </r>
    <r>
      <rPr>
        <vertAlign val="superscript"/>
        <sz val="10"/>
        <rFont val="Arial"/>
        <family val="2"/>
      </rPr>
      <t>4</t>
    </r>
  </si>
  <si>
    <t xml:space="preserve">  State Eligibility Determinations, for Part D</t>
  </si>
  <si>
    <r>
      <t xml:space="preserve">  Quality improvement organizations</t>
    </r>
    <r>
      <rPr>
        <vertAlign val="superscript"/>
        <sz val="10"/>
        <rFont val="Arial"/>
        <family val="2"/>
      </rPr>
      <t>5</t>
    </r>
  </si>
  <si>
    <t xml:space="preserve">  Health Care Fraud and Abuse Control</t>
  </si>
  <si>
    <r>
      <t xml:space="preserve">  State Grants and Demonstrations</t>
    </r>
    <r>
      <rPr>
        <vertAlign val="superscript"/>
        <sz val="10"/>
        <rFont val="Arial"/>
        <family val="2"/>
      </rPr>
      <t>6</t>
    </r>
  </si>
  <si>
    <t xml:space="preserve">  User Fees and Reimbursables</t>
  </si>
  <si>
    <t>Total CMS outlays (unadjusted)</t>
  </si>
  <si>
    <r>
      <t>Offsetting receipts</t>
    </r>
    <r>
      <rPr>
        <vertAlign val="superscript"/>
        <sz val="10"/>
        <rFont val="Arial"/>
        <family val="2"/>
      </rPr>
      <t>7</t>
    </r>
  </si>
  <si>
    <t>Total net CMS outlays</t>
  </si>
  <si>
    <t>Percent of Federal budget</t>
  </si>
  <si>
    <r>
      <t>1</t>
    </r>
    <r>
      <rPr>
        <sz val="10"/>
        <rFont val="Arial"/>
        <family val="2"/>
      </rPr>
      <t>Net of offsetting receipts.</t>
    </r>
  </si>
  <si>
    <r>
      <t>2</t>
    </r>
    <r>
      <rPr>
        <sz val="10"/>
        <rFont val="Arial"/>
        <family val="2"/>
      </rPr>
      <t>SMI transfers to Medicaid for Medicare Part B premium assistance ($358.7 million in</t>
    </r>
  </si>
  <si>
    <t>FY 2007 and $396.6 million in FY 2008).</t>
  </si>
  <si>
    <r>
      <t>3</t>
    </r>
    <r>
      <rPr>
        <sz val="10"/>
        <rFont val="Arial"/>
        <family val="2"/>
      </rPr>
      <t>SMI transfers for low-income premium assistance.</t>
    </r>
  </si>
  <si>
    <r>
      <t>4</t>
    </r>
    <r>
      <rPr>
        <sz val="10"/>
        <rFont val="Arial"/>
        <family val="2"/>
      </rPr>
      <t>Medicare administrative expenses of the Social Security Administration and other Federal</t>
    </r>
  </si>
  <si>
    <t>agencies.</t>
  </si>
  <si>
    <r>
      <t>5</t>
    </r>
    <r>
      <rPr>
        <sz val="10"/>
        <rFont val="Arial"/>
        <family val="2"/>
      </rPr>
      <t>Formerly peer review organizations (PROs).</t>
    </r>
  </si>
  <si>
    <r>
      <t>6</t>
    </r>
    <r>
      <rPr>
        <sz val="10"/>
        <rFont val="Arial"/>
        <family val="2"/>
      </rPr>
      <t>Includes grants and demonstrations for various free-standing programs, such as the</t>
    </r>
  </si>
  <si>
    <t>Ticket to Work and Work Incentives Improvement Act (P.L. 106-170), the qualified</t>
  </si>
  <si>
    <t xml:space="preserve">high risk pools under the Trade Act of 2002 (P.L. 107-210), and emergency health services for  </t>
  </si>
  <si>
    <t>undocumented aliens (P.L. 108-173).  Outlays for these previously small programs had risen to</t>
  </si>
  <si>
    <t>the $1 billion range by FY 2007, primarily reflecting Katrina hurricane relief outlays.</t>
  </si>
  <si>
    <r>
      <t>7</t>
    </r>
    <r>
      <rPr>
        <sz val="10"/>
        <rFont val="Arial"/>
        <family val="2"/>
      </rPr>
      <t>Almost entirely Medicare premiums.  Also includes offsetting collections for user fee and</t>
    </r>
  </si>
  <si>
    <t>reimbursable activities, as well as refunds to the trust funds.</t>
  </si>
  <si>
    <t>SOURCE:  CMS, Office of Financial Management.</t>
  </si>
  <si>
    <t>Table III.2</t>
  </si>
  <si>
    <t>Program expenditures/trends</t>
  </si>
  <si>
    <t>Total</t>
  </si>
  <si>
    <r>
      <t>Medicare</t>
    </r>
    <r>
      <rPr>
        <vertAlign val="superscript"/>
        <sz val="10"/>
        <rFont val="Arial"/>
        <family val="2"/>
      </rPr>
      <t>1</t>
    </r>
  </si>
  <si>
    <r>
      <t>Medicaid</t>
    </r>
    <r>
      <rPr>
        <vertAlign val="superscript"/>
        <sz val="10"/>
        <rFont val="Arial"/>
        <family val="2"/>
      </rPr>
      <t>2</t>
    </r>
  </si>
  <si>
    <r>
      <t>CHIP</t>
    </r>
    <r>
      <rPr>
        <vertAlign val="superscript"/>
        <sz val="10"/>
        <rFont val="Arial"/>
        <family val="2"/>
      </rPr>
      <t>3</t>
    </r>
  </si>
  <si>
    <t xml:space="preserve">--  </t>
  </si>
  <si>
    <r>
      <t>1</t>
    </r>
    <r>
      <rPr>
        <sz val="10"/>
        <rFont val="Arial"/>
        <family val="2"/>
      </rPr>
      <t>Medicare amounts reflect gross outlays (i.e., not net of offsetting receipts).  These amounts</t>
    </r>
  </si>
  <si>
    <t>include:  outlays for benefits, administration, Health Care Fraud and Abuse Control (HCFAC)</t>
  </si>
  <si>
    <t>activities, Quality Improvement Organizations (QIOs), the SMI transfer to Medicaid for Medicare</t>
  </si>
  <si>
    <t>Part B premium assistance for low-income Medicare beneficiaries and, since FY 2004, the</t>
  </si>
  <si>
    <t>administrative and benefit costs of the Transitional Assistance and Part D Drug benefits</t>
  </si>
  <si>
    <t>under the Medicare Modernization Act of 2003.</t>
  </si>
  <si>
    <r>
      <t>2</t>
    </r>
    <r>
      <rPr>
        <sz val="10"/>
        <rFont val="Arial"/>
        <family val="2"/>
      </rPr>
      <t>The Medicaid amounts include total computable outlays (Federal and State shares) for</t>
    </r>
  </si>
  <si>
    <t>benefits and administration, the Federal and State shares of the cost of Medicaid</t>
  </si>
  <si>
    <t>survey/certification and State Medicaid fraud control units, and outlays for the Vaccines for</t>
  </si>
  <si>
    <t>Children program.  These amounts do not include the SMI transfer to Medicaid for Medicare</t>
  </si>
  <si>
    <t>Part B premium assistance for low-income beneficiaries, nor do they include the Medicare</t>
  </si>
  <si>
    <t>Part D compensation to States for low-income eligibility determinations in the Part D Drug</t>
  </si>
  <si>
    <t xml:space="preserve">program. </t>
  </si>
  <si>
    <r>
      <t>3</t>
    </r>
    <r>
      <rPr>
        <sz val="10"/>
        <rFont val="Arial"/>
        <family val="2"/>
      </rPr>
      <t>The CHIP amounts reflect both Federal and State shares of Title XXI outlays.  Please note</t>
    </r>
  </si>
  <si>
    <t>that CHIP-related Medicaid began to be financed under Title XXI in 2001.</t>
  </si>
  <si>
    <t>NOTE:  Numbers may not add to totals because of rounding.</t>
  </si>
  <si>
    <t>Table III.3</t>
  </si>
  <si>
    <t>Benefit outlays by program</t>
  </si>
  <si>
    <t>Annually</t>
  </si>
  <si>
    <t>Amounts in billions</t>
  </si>
  <si>
    <t>CMS program outlays</t>
  </si>
  <si>
    <t xml:space="preserve">  Federal outlays</t>
  </si>
  <si>
    <t>NA</t>
  </si>
  <si>
    <r>
      <t xml:space="preserve">    Medicare</t>
    </r>
    <r>
      <rPr>
        <vertAlign val="superscript"/>
        <sz val="10"/>
        <rFont val="Arial"/>
        <family val="2"/>
      </rPr>
      <t>1</t>
    </r>
  </si>
  <si>
    <t xml:space="preserve">      HI</t>
  </si>
  <si>
    <t xml:space="preserve">      SMI</t>
  </si>
  <si>
    <r>
      <t xml:space="preserve">      Transitional Assistance</t>
    </r>
    <r>
      <rPr>
        <vertAlign val="superscript"/>
        <sz val="10"/>
        <rFont val="Arial"/>
        <family val="2"/>
      </rPr>
      <t>2</t>
    </r>
  </si>
  <si>
    <t xml:space="preserve">      Prescription (Part D)</t>
  </si>
  <si>
    <r>
      <t xml:space="preserve">    Medicaid</t>
    </r>
    <r>
      <rPr>
        <vertAlign val="superscript"/>
        <sz val="10"/>
        <rFont val="Arial"/>
        <family val="2"/>
      </rPr>
      <t>3</t>
    </r>
  </si>
  <si>
    <t xml:space="preserve">      Federal share</t>
  </si>
  <si>
    <r>
      <t>1</t>
    </r>
    <r>
      <rPr>
        <sz val="10"/>
        <rFont val="Arial"/>
        <family val="2"/>
      </rPr>
      <t>The Medicare benefit amounts reflect gross outlays (i.e., not net of offsetting premiums).</t>
    </r>
  </si>
  <si>
    <t>These amounts exclude outlays for the SMI transfer to Medicaid for premium assistance</t>
  </si>
  <si>
    <r>
      <t xml:space="preserve">and the Quality Improvement Organizations (QIOs). </t>
    </r>
    <r>
      <rPr>
        <vertAlign val="superscript"/>
        <sz val="10"/>
        <rFont val="Arial"/>
        <family val="2"/>
      </rPr>
      <t/>
    </r>
  </si>
  <si>
    <r>
      <t>2</t>
    </r>
    <r>
      <rPr>
        <sz val="10"/>
        <rFont val="Arial"/>
        <family val="2"/>
      </rPr>
      <t>The transitional Presciptional Drug Card program, begun in the third quarter of FY 2004</t>
    </r>
  </si>
  <si>
    <t>under the Medicare Modernization Act of 2003 (P.L. 108-173), was terminated in FY 2006</t>
  </si>
  <si>
    <t>as it was replaced by Medicare Part D.  Its FY 2008 benefit outlays for payment adjustments</t>
  </si>
  <si>
    <t>totalled $42 thousand.</t>
  </si>
  <si>
    <r>
      <t>3</t>
    </r>
    <r>
      <rPr>
        <sz val="10"/>
        <rFont val="Arial"/>
        <family val="2"/>
      </rPr>
      <t xml:space="preserve">The Medicaid amounts include total computable outlays (Federal and State shares) for </t>
    </r>
  </si>
  <si>
    <r>
      <t xml:space="preserve">benefits and outlays for the Vaccines for Children program. </t>
    </r>
    <r>
      <rPr>
        <vertAlign val="superscript"/>
        <sz val="10"/>
        <rFont val="Arial"/>
        <family val="2"/>
      </rPr>
      <t/>
    </r>
  </si>
  <si>
    <r>
      <t>4</t>
    </r>
    <r>
      <rPr>
        <sz val="10"/>
        <rFont val="Arial"/>
        <family val="2"/>
      </rPr>
      <t>The CHIP amounts reflect both Federal and State shares of Title XXI outlays as reported</t>
    </r>
  </si>
  <si>
    <t>by the States on line 4 of the CMS-21.  Please note that CHIP-related Medicaid expansions</t>
  </si>
  <si>
    <t xml:space="preserve">began to be financed under CHIP (Title XXI) in FY 2001.  </t>
  </si>
  <si>
    <t>NOTES:  Fiscal year data.  Numbers may not add to totals because of rounding.</t>
  </si>
  <si>
    <t>Table III.4</t>
  </si>
  <si>
    <t>Program benefit payments/CMS region</t>
  </si>
  <si>
    <t>Fiscal Year 2007</t>
  </si>
  <si>
    <r>
      <t>Net Expenditures Reported</t>
    </r>
    <r>
      <rPr>
        <vertAlign val="superscript"/>
        <sz val="10"/>
        <rFont val="Arial"/>
        <family val="2"/>
      </rPr>
      <t>1</t>
    </r>
  </si>
  <si>
    <t>Medicaid</t>
  </si>
  <si>
    <t>Total payments</t>
  </si>
  <si>
    <t>computable for</t>
  </si>
  <si>
    <t>Federal funding</t>
  </si>
  <si>
    <t>Federal share</t>
  </si>
  <si>
    <t>In millions</t>
  </si>
  <si>
    <t>All regions</t>
  </si>
  <si>
    <t>Boston</t>
  </si>
  <si>
    <t>New York</t>
  </si>
  <si>
    <t>Philadelphia</t>
  </si>
  <si>
    <t>Atlanta</t>
  </si>
  <si>
    <t>Chicago</t>
  </si>
  <si>
    <t>Dallas</t>
  </si>
  <si>
    <t>Kansas City</t>
  </si>
  <si>
    <t>Denver</t>
  </si>
  <si>
    <t>San Francisco</t>
  </si>
  <si>
    <t>Seattle</t>
  </si>
  <si>
    <r>
      <t>1</t>
    </r>
    <r>
      <rPr>
        <sz val="10"/>
        <rFont val="Arial"/>
        <family val="2"/>
      </rPr>
      <t>Data from Form CMS-64--Net Expenditures Reported by the States.  Medical</t>
    </r>
  </si>
  <si>
    <t>assistance payments only; excludes administrative expenses.  Excludes Medicaid</t>
  </si>
  <si>
    <t>expansions under the Children's Health Insurance Program (CHIP).</t>
  </si>
  <si>
    <t>SOURCE:  CMS, Office of Research, Development and Information.</t>
  </si>
  <si>
    <t>Table III.5</t>
  </si>
  <si>
    <t>Medicare benefit outlays</t>
  </si>
  <si>
    <t xml:space="preserve">Fiscal year </t>
  </si>
  <si>
    <t>In billions</t>
  </si>
  <si>
    <t>Part A benefit payments</t>
  </si>
  <si>
    <t>Aged</t>
  </si>
  <si>
    <t>Disabled</t>
  </si>
  <si>
    <t>Part B benefit payments</t>
  </si>
  <si>
    <t>Part D</t>
  </si>
  <si>
    <t>NOTES:  Based on FY 2010 President's Budget.  Aged/disabled split of Part D</t>
  </si>
  <si>
    <t>benefit outlays not available.  Totals do not necessarily equal the sum of rounded</t>
  </si>
  <si>
    <t>components.</t>
  </si>
  <si>
    <t>SOURCE:  CMS, Office of the Actuary.</t>
  </si>
  <si>
    <t>Table III.6</t>
  </si>
  <si>
    <t>Medicare/type of benefit</t>
  </si>
  <si>
    <t>Fiscal year 2009</t>
  </si>
  <si>
    <r>
      <t>benefit payments</t>
    </r>
    <r>
      <rPr>
        <vertAlign val="superscript"/>
        <sz val="10"/>
        <rFont val="Arial"/>
        <family val="2"/>
      </rPr>
      <t>1</t>
    </r>
  </si>
  <si>
    <t>Percent</t>
  </si>
  <si>
    <t>in millions</t>
  </si>
  <si>
    <t>distribution</t>
  </si>
  <si>
    <r>
      <t>Total Part A</t>
    </r>
    <r>
      <rPr>
        <vertAlign val="superscript"/>
        <sz val="10"/>
        <rFont val="Arial"/>
        <family val="2"/>
      </rPr>
      <t>2</t>
    </r>
  </si>
  <si>
    <t xml:space="preserve">  Inpatient hospital</t>
  </si>
  <si>
    <t xml:space="preserve">  Skilled nursing facility</t>
  </si>
  <si>
    <r>
      <t xml:space="preserve">  Home health agency</t>
    </r>
    <r>
      <rPr>
        <vertAlign val="superscript"/>
        <sz val="10"/>
        <rFont val="Arial"/>
        <family val="2"/>
      </rPr>
      <t>3</t>
    </r>
  </si>
  <si>
    <t xml:space="preserve">  Hospice</t>
  </si>
  <si>
    <t xml:space="preserve">  Managed care </t>
  </si>
  <si>
    <t xml:space="preserve"> </t>
  </si>
  <si>
    <r>
      <t>Total Part B</t>
    </r>
    <r>
      <rPr>
        <vertAlign val="superscript"/>
        <sz val="10"/>
        <rFont val="Arial"/>
        <family val="2"/>
      </rPr>
      <t>2</t>
    </r>
  </si>
  <si>
    <t xml:space="preserve">  Physician/other suppliers</t>
  </si>
  <si>
    <t xml:space="preserve">  DME</t>
  </si>
  <si>
    <t xml:space="preserve">  Other carrier</t>
  </si>
  <si>
    <t xml:space="preserve">  Outpatient hospital</t>
  </si>
  <si>
    <t xml:space="preserve">  Other intermediary</t>
  </si>
  <si>
    <t xml:space="preserve">  Laboratory</t>
  </si>
  <si>
    <t>Total Part D</t>
  </si>
  <si>
    <r>
      <t>2</t>
    </r>
    <r>
      <rPr>
        <sz val="10"/>
        <rFont val="Arial"/>
        <family val="2"/>
      </rPr>
      <t>Excludes QIO expenditures.</t>
    </r>
  </si>
  <si>
    <r>
      <t>3</t>
    </r>
    <r>
      <rPr>
        <sz val="10"/>
        <rFont val="Arial"/>
        <family val="2"/>
      </rPr>
      <t xml:space="preserve">Distribution of home health benefits between the trust funds estimated based </t>
    </r>
  </si>
  <si>
    <t>on outlays reported to date by the Treasury.</t>
  </si>
  <si>
    <t>NOTES:  Based on FY 2010 President's Budget.  Benefits by type of service are</t>
  </si>
  <si>
    <t>estimated and are subject to change.  Totals do not necessarily equal the sum of</t>
  </si>
  <si>
    <t>rounded components.</t>
  </si>
  <si>
    <t>Table III.7</t>
  </si>
  <si>
    <t>National health care/trends</t>
  </si>
  <si>
    <t>Calendar year</t>
  </si>
  <si>
    <t>National total in billions</t>
  </si>
  <si>
    <t>Percent of GDP</t>
  </si>
  <si>
    <t>Per capita amount</t>
  </si>
  <si>
    <t>Source of funds</t>
  </si>
  <si>
    <t>Percent of total</t>
  </si>
  <si>
    <t>Private</t>
  </si>
  <si>
    <t>Public</t>
  </si>
  <si>
    <t xml:space="preserve">  Federal</t>
  </si>
  <si>
    <t xml:space="preserve">  State/local</t>
  </si>
  <si>
    <t>SOURCES:  CMS, Office of the Actuary; U.S. Department of Commerce, Bureau of</t>
  </si>
  <si>
    <t>Economic Analysis; and U.S. Bureau of the Census.</t>
  </si>
  <si>
    <t>Table III.8</t>
  </si>
  <si>
    <t>Medicaid/type of service</t>
  </si>
  <si>
    <r>
      <t>Total medical assistance payments</t>
    </r>
    <r>
      <rPr>
        <vertAlign val="superscript"/>
        <sz val="10"/>
        <rFont val="Arial"/>
        <family val="2"/>
      </rPr>
      <t>1</t>
    </r>
  </si>
  <si>
    <t>Inpatient services</t>
  </si>
  <si>
    <t xml:space="preserve">  General hospitals</t>
  </si>
  <si>
    <t xml:space="preserve">  Mental hospitals</t>
  </si>
  <si>
    <t>Nursing facility services</t>
  </si>
  <si>
    <t>Intermediate care facility (MR) services</t>
  </si>
  <si>
    <r>
      <t>Community-based long term care svs.</t>
    </r>
    <r>
      <rPr>
        <vertAlign val="superscript"/>
        <sz val="10"/>
        <rFont val="Arial"/>
        <family val="2"/>
      </rPr>
      <t>2</t>
    </r>
  </si>
  <si>
    <r>
      <t>Prescribed drugs</t>
    </r>
    <r>
      <rPr>
        <vertAlign val="superscript"/>
        <sz val="10"/>
        <rFont val="Arial"/>
        <family val="2"/>
      </rPr>
      <t>3</t>
    </r>
  </si>
  <si>
    <t>Physician services</t>
  </si>
  <si>
    <t>Dental services</t>
  </si>
  <si>
    <t>Outpatient hospital services</t>
  </si>
  <si>
    <r>
      <t>Clinic services</t>
    </r>
    <r>
      <rPr>
        <vertAlign val="superscript"/>
        <sz val="10"/>
        <rFont val="Arial"/>
        <family val="2"/>
      </rPr>
      <t>4</t>
    </r>
  </si>
  <si>
    <t>Laboratory and radiological services</t>
  </si>
  <si>
    <t>Early and periodic screening</t>
  </si>
  <si>
    <t>Targeted case management services</t>
  </si>
  <si>
    <t>Capitation payments (non-Medicare)</t>
  </si>
  <si>
    <t>Medicare premiums</t>
  </si>
  <si>
    <t>Disproportionate share hosp. payments</t>
  </si>
  <si>
    <t>Other services</t>
  </si>
  <si>
    <r>
      <t>Collections</t>
    </r>
    <r>
      <rPr>
        <vertAlign val="superscript"/>
        <sz val="10"/>
        <rFont val="Arial"/>
        <family val="2"/>
      </rPr>
      <t>5</t>
    </r>
  </si>
  <si>
    <r>
      <t>2</t>
    </r>
    <r>
      <rPr>
        <sz val="10"/>
        <rFont val="Arial"/>
        <family val="2"/>
      </rPr>
      <t>Comprised of home health, home and community-based waivers, personal</t>
    </r>
  </si>
  <si>
    <t>care and home and community-based services for functionally disabled elderly.</t>
  </si>
  <si>
    <t>collections.</t>
  </si>
  <si>
    <t>SOURCES:  CMS, CMSO, and OACT.</t>
  </si>
  <si>
    <t>Table III.9</t>
  </si>
  <si>
    <t>Medicare savings attributable to secondary payer</t>
  </si>
  <si>
    <t>provisions by type of provision</t>
  </si>
  <si>
    <t>Fiscal Year</t>
  </si>
  <si>
    <r>
      <t>Workers Compensation</t>
    </r>
    <r>
      <rPr>
        <vertAlign val="superscript"/>
        <sz val="10"/>
        <rFont val="Arial"/>
        <family val="2"/>
      </rPr>
      <t>1</t>
    </r>
  </si>
  <si>
    <t>Working Aged</t>
  </si>
  <si>
    <t>ESRD</t>
  </si>
  <si>
    <t>Auto</t>
  </si>
  <si>
    <t>Disability</t>
  </si>
  <si>
    <t>Liability</t>
  </si>
  <si>
    <t>VA/Other</t>
  </si>
  <si>
    <t>NOTE: Numbers may not add to totals because of rounding.</t>
  </si>
  <si>
    <t>Table III.10</t>
  </si>
  <si>
    <t>Medicaid/payments by eligibility status</t>
  </si>
  <si>
    <t>Fiscal year 2007</t>
  </si>
  <si>
    <t>Medical assistance</t>
  </si>
  <si>
    <t xml:space="preserve"> payments</t>
  </si>
  <si>
    <r>
      <t>Total</t>
    </r>
    <r>
      <rPr>
        <vertAlign val="superscript"/>
        <sz val="10"/>
        <rFont val="Arial"/>
        <family val="2"/>
      </rPr>
      <t>1</t>
    </r>
  </si>
  <si>
    <t>Age 65 years and over</t>
  </si>
  <si>
    <t>Blind/disabled</t>
  </si>
  <si>
    <t>Dependent children</t>
  </si>
  <si>
    <t xml:space="preserve">  under 21 years of age</t>
  </si>
  <si>
    <t>Adults in families with</t>
  </si>
  <si>
    <t xml:space="preserve">  dependent children</t>
  </si>
  <si>
    <t>DSH and other unallocated</t>
  </si>
  <si>
    <t>Table III.11</t>
  </si>
  <si>
    <r>
      <t>Medicare/DME/POS</t>
    </r>
    <r>
      <rPr>
        <b/>
        <vertAlign val="superscript"/>
        <sz val="10"/>
        <rFont val="Arial"/>
        <family val="2"/>
      </rPr>
      <t>1</t>
    </r>
  </si>
  <si>
    <t>BETOS Category</t>
  </si>
  <si>
    <r>
      <t xml:space="preserve">Allowed Charges </t>
    </r>
    <r>
      <rPr>
        <vertAlign val="superscript"/>
        <sz val="10"/>
        <rFont val="Arial"/>
        <family val="2"/>
      </rPr>
      <t>2</t>
    </r>
  </si>
  <si>
    <r>
      <t xml:space="preserve">2008 </t>
    </r>
    <r>
      <rPr>
        <vertAlign val="superscript"/>
        <sz val="10"/>
        <rFont val="Arial"/>
        <family val="2"/>
      </rPr>
      <t>3</t>
    </r>
  </si>
  <si>
    <t>In thousands</t>
  </si>
  <si>
    <t>Medical/surgical supplies</t>
  </si>
  <si>
    <t>Hospital beds</t>
  </si>
  <si>
    <t>Oxygen and supplies</t>
  </si>
  <si>
    <t>Wheelchairs</t>
  </si>
  <si>
    <t>Prosthetic/orthotic devices</t>
  </si>
  <si>
    <t>Drugs admin. through DME</t>
  </si>
  <si>
    <t>Other DME</t>
  </si>
  <si>
    <t>orthotic, and supplies.</t>
  </si>
  <si>
    <t>the physician/supplier claim.</t>
  </si>
  <si>
    <r>
      <t>3</t>
    </r>
    <r>
      <rPr>
        <sz val="10"/>
        <rFont val="Arial"/>
        <family val="2"/>
      </rPr>
      <t>Data for 2008 are preliminary through March 2009.</t>
    </r>
  </si>
  <si>
    <t>NOTE:  Over time, the composition of BETOS categories has changed with the</t>
  </si>
  <si>
    <t>re-assignment of selected procedures, services, and supplies.</t>
  </si>
  <si>
    <t>SOURCE:  CMS, Office of Research, Development, and Information.</t>
  </si>
  <si>
    <t>Table III.12</t>
  </si>
  <si>
    <t>National health care/type of expenditure</t>
  </si>
  <si>
    <t>National</t>
  </si>
  <si>
    <t>Per</t>
  </si>
  <si>
    <t>capita</t>
  </si>
  <si>
    <t>Percent Paid</t>
  </si>
  <si>
    <t>in billions</t>
  </si>
  <si>
    <t>amount</t>
  </si>
  <si>
    <t>Medicare</t>
  </si>
  <si>
    <t>Health serv/suppl.</t>
  </si>
  <si>
    <t>Personal health care</t>
  </si>
  <si>
    <t xml:space="preserve">  Hospital care</t>
  </si>
  <si>
    <t xml:space="preserve">  Prof. services</t>
  </si>
  <si>
    <t xml:space="preserve">    Phys./clinical</t>
  </si>
  <si>
    <t xml:space="preserve">  Nursing/home hlth.</t>
  </si>
  <si>
    <t xml:space="preserve">  Retail outlet sales</t>
  </si>
  <si>
    <t>Admn. and pub. hlth.</t>
  </si>
  <si>
    <t>Investment</t>
  </si>
  <si>
    <t xml:space="preserve">          --</t>
  </si>
  <si>
    <t>NOTES:  Data are as of calendar year 2007.</t>
  </si>
  <si>
    <t>Table III.13</t>
  </si>
  <si>
    <t>Personal health care/payment source</t>
  </si>
  <si>
    <t>Calendar Year</t>
  </si>
  <si>
    <t>Private funds</t>
  </si>
  <si>
    <t xml:space="preserve">  Private health insurance</t>
  </si>
  <si>
    <t xml:space="preserve">  Out-of-pocket</t>
  </si>
  <si>
    <t xml:space="preserve">  Other private</t>
  </si>
  <si>
    <t>Public funds</t>
  </si>
  <si>
    <t xml:space="preserve">  State and local</t>
  </si>
  <si>
    <t>NOTE:  Excludes administrative expenses, research, construction, and other types</t>
  </si>
  <si>
    <t>of spending that are not directed at patient care.  Numbers may not add to totals</t>
  </si>
  <si>
    <t>because of rounding.</t>
  </si>
  <si>
    <r>
      <t>1</t>
    </r>
    <r>
      <rPr>
        <sz val="10"/>
        <color theme="1"/>
        <rFont val="Arial"/>
        <family val="2"/>
      </rPr>
      <t xml:space="preserve">Excludes payments under CHIP. </t>
    </r>
  </si>
  <si>
    <r>
      <t>3</t>
    </r>
    <r>
      <rPr>
        <sz val="10"/>
        <color theme="1"/>
        <rFont val="Arial"/>
        <family val="2"/>
      </rPr>
      <t xml:space="preserve">Net of prescription drug rebates.  </t>
    </r>
  </si>
  <si>
    <r>
      <t>4</t>
    </r>
    <r>
      <rPr>
        <sz val="10"/>
        <color theme="1"/>
        <rFont val="Arial"/>
        <family val="2"/>
      </rPr>
      <t xml:space="preserve">Federally qualified health clinics, rural health clinics, and other clinics. </t>
    </r>
    <r>
      <rPr>
        <vertAlign val="superscript"/>
        <sz val="10"/>
        <rFont val="Arial"/>
        <family val="2"/>
      </rPr>
      <t xml:space="preserve"> </t>
    </r>
  </si>
  <si>
    <r>
      <t>5</t>
    </r>
    <r>
      <rPr>
        <sz val="10"/>
        <color theme="1"/>
        <rFont val="Arial"/>
        <family val="2"/>
      </rPr>
      <t xml:space="preserve">Includes third party liability, probate, fraud and abuse, overpayments, and other </t>
    </r>
  </si>
  <si>
    <r>
      <t>1</t>
    </r>
    <r>
      <rPr>
        <sz val="10"/>
        <color theme="1"/>
        <rFont val="Arial"/>
        <family val="2"/>
      </rPr>
      <t>Excludes payments under Children's Health Insurance Program (CHIP).</t>
    </r>
  </si>
  <si>
    <r>
      <t>1</t>
    </r>
    <r>
      <rPr>
        <sz val="10"/>
        <color theme="1"/>
        <rFont val="Arial"/>
        <family val="2"/>
      </rPr>
      <t>Data are for calendar year.  DME=durable medical equipment.  POS=Prosthetic,</t>
    </r>
  </si>
  <si>
    <r>
      <t>2</t>
    </r>
    <r>
      <rPr>
        <sz val="10"/>
        <color theme="1"/>
        <rFont val="Arial"/>
        <family val="2"/>
      </rPr>
      <t>The allowed charge is the Medicare approved payment reported on a line item on</t>
    </r>
  </si>
  <si>
    <r>
      <t xml:space="preserve">    CHIP</t>
    </r>
    <r>
      <rPr>
        <vertAlign val="superscript"/>
        <sz val="10"/>
        <rFont val="Arial"/>
        <family val="2"/>
      </rPr>
      <t>4</t>
    </r>
  </si>
  <si>
    <r>
      <t>1</t>
    </r>
    <r>
      <rPr>
        <sz val="10"/>
        <rFont val="Arial"/>
        <family val="2"/>
      </rPr>
      <t>Includes the effects of regulatory items and recent legislation but not proposed law.</t>
    </r>
  </si>
  <si>
    <r>
      <t>1</t>
    </r>
    <r>
      <rPr>
        <sz val="10"/>
        <color theme="1"/>
        <rFont val="Arial"/>
        <family val="2"/>
      </rPr>
      <t>Beginning FY 2007, includes Workers Compensation set asides.</t>
    </r>
  </si>
</sst>
</file>

<file path=xl/styles.xml><?xml version="1.0" encoding="utf-8"?>
<styleSheet xmlns="http://schemas.openxmlformats.org/spreadsheetml/2006/main">
  <numFmts count="9">
    <numFmt numFmtId="164" formatCode="&quot;$&quot;#,##0.0"/>
    <numFmt numFmtId="165" formatCode="#,##0.0"/>
    <numFmt numFmtId="166" formatCode="0.0%"/>
    <numFmt numFmtId="167" formatCode="0.0"/>
    <numFmt numFmtId="168" formatCode="&quot;$&quot;#,##0"/>
    <numFmt numFmtId="169" formatCode="0.000000"/>
    <numFmt numFmtId="170" formatCode="&quot;$&quot;#,##0.0;[Red]&quot;$&quot;#,##0.0"/>
    <numFmt numFmtId="171" formatCode="0.0;[Red]0.0"/>
    <numFmt numFmtId="172" formatCode="&quot;$&quot;#,##0;[Red]&quot;$&quot;#,##0"/>
  </numFmts>
  <fonts count="10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color rgb="FF008000"/>
      <name val="Arial"/>
      <family val="2"/>
    </font>
    <font>
      <vertAlign val="superscript"/>
      <sz val="10"/>
      <color indexed="8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5" fontId="4" fillId="0" borderId="0" xfId="0" applyNumberFormat="1" applyFont="1"/>
    <xf numFmtId="166" fontId="2" fillId="0" borderId="2" xfId="0" applyNumberFormat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Continuous"/>
    </xf>
    <xf numFmtId="0" fontId="2" fillId="0" borderId="0" xfId="0" quotePrefix="1" applyFont="1" applyAlignment="1">
      <alignment horizontal="right"/>
    </xf>
    <xf numFmtId="0" fontId="5" fillId="0" borderId="0" xfId="0" applyFont="1"/>
    <xf numFmtId="167" fontId="2" fillId="0" borderId="0" xfId="0" applyNumberFormat="1" applyFont="1"/>
    <xf numFmtId="167" fontId="2" fillId="0" borderId="0" xfId="0" quotePrefix="1" applyNumberFormat="1" applyFont="1" applyAlignment="1">
      <alignment horizontal="right"/>
    </xf>
    <xf numFmtId="167" fontId="2" fillId="0" borderId="2" xfId="0" applyNumberFormat="1" applyFont="1" applyBorder="1"/>
    <xf numFmtId="0" fontId="3" fillId="0" borderId="0" xfId="0" applyFont="1"/>
    <xf numFmtId="0" fontId="6" fillId="0" borderId="0" xfId="0" applyFont="1"/>
    <xf numFmtId="168" fontId="2" fillId="0" borderId="0" xfId="0" applyNumberFormat="1" applyFont="1"/>
    <xf numFmtId="1" fontId="2" fillId="0" borderId="0" xfId="0" applyNumberFormat="1" applyFont="1"/>
    <xf numFmtId="169" fontId="0" fillId="0" borderId="0" xfId="0" applyNumberFormat="1"/>
    <xf numFmtId="0" fontId="2" fillId="0" borderId="0" xfId="0" quotePrefix="1" applyFont="1"/>
    <xf numFmtId="0" fontId="2" fillId="0" borderId="2" xfId="0" quotePrefix="1" applyFont="1" applyBorder="1" applyAlignment="1">
      <alignment horizontal="right"/>
    </xf>
    <xf numFmtId="1" fontId="2" fillId="0" borderId="2" xfId="0" applyNumberFormat="1" applyFont="1" applyBorder="1"/>
    <xf numFmtId="0" fontId="3" fillId="0" borderId="0" xfId="0" applyFont="1" applyFill="1" applyBorder="1"/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Fill="1" applyBorder="1"/>
    <xf numFmtId="2" fontId="0" fillId="0" borderId="0" xfId="0" applyNumberFormat="1"/>
    <xf numFmtId="0" fontId="1" fillId="0" borderId="2" xfId="0" applyFont="1" applyBorder="1" applyAlignment="1">
      <alignment horizontal="centerContinuous"/>
    </xf>
    <xf numFmtId="0" fontId="1" fillId="0" borderId="1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168" fontId="2" fillId="0" borderId="0" xfId="0" applyNumberFormat="1" applyFont="1" applyBorder="1"/>
    <xf numFmtId="3" fontId="1" fillId="0" borderId="0" xfId="0" applyNumberFormat="1" applyFont="1"/>
    <xf numFmtId="1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0" fillId="0" borderId="0" xfId="0" applyNumberFormat="1" applyBorder="1"/>
    <xf numFmtId="167" fontId="0" fillId="0" borderId="0" xfId="0" applyNumberFormat="1"/>
    <xf numFmtId="0" fontId="8" fillId="0" borderId="1" xfId="0" applyFont="1" applyBorder="1"/>
    <xf numFmtId="0" fontId="8" fillId="0" borderId="3" xfId="0" applyFont="1" applyBorder="1" applyAlignment="1">
      <alignment horizontal="centerContinuous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Continuous"/>
    </xf>
    <xf numFmtId="164" fontId="8" fillId="0" borderId="0" xfId="0" applyNumberFormat="1" applyFont="1"/>
    <xf numFmtId="167" fontId="8" fillId="0" borderId="0" xfId="0" applyNumberFormat="1" applyFont="1"/>
    <xf numFmtId="167" fontId="8" fillId="0" borderId="2" xfId="0" applyNumberFormat="1" applyFont="1" applyBorder="1"/>
    <xf numFmtId="0" fontId="3" fillId="0" borderId="0" xfId="0" quotePrefix="1" applyFont="1" applyFill="1" applyBorder="1" applyAlignment="1">
      <alignment horizontal="left"/>
    </xf>
    <xf numFmtId="0" fontId="8" fillId="0" borderId="0" xfId="0" applyFont="1" applyFill="1" applyBorder="1"/>
    <xf numFmtId="165" fontId="0" fillId="0" borderId="0" xfId="0" applyNumberFormat="1"/>
    <xf numFmtId="0" fontId="8" fillId="0" borderId="1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Border="1"/>
    <xf numFmtId="0" fontId="8" fillId="0" borderId="2" xfId="0" applyFont="1" applyBorder="1" applyAlignment="1">
      <alignment horizontal="centerContinuous"/>
    </xf>
    <xf numFmtId="0" fontId="8" fillId="0" borderId="1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17" fontId="8" fillId="0" borderId="0" xfId="0" applyNumberFormat="1" applyFont="1" applyBorder="1" applyAlignment="1">
      <alignment horizontal="center"/>
    </xf>
    <xf numFmtId="3" fontId="8" fillId="0" borderId="0" xfId="0" applyNumberFormat="1" applyFont="1"/>
    <xf numFmtId="1" fontId="8" fillId="0" borderId="0" xfId="0" applyNumberFormat="1" applyFont="1"/>
    <xf numFmtId="3" fontId="8" fillId="0" borderId="2" xfId="0" applyNumberFormat="1" applyFont="1" applyBorder="1"/>
    <xf numFmtId="168" fontId="8" fillId="0" borderId="0" xfId="0" applyNumberFormat="1" applyFont="1"/>
    <xf numFmtId="170" fontId="8" fillId="0" borderId="0" xfId="0" applyNumberFormat="1" applyFont="1" applyAlignment="1"/>
    <xf numFmtId="171" fontId="8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center"/>
    </xf>
    <xf numFmtId="165" fontId="8" fillId="0" borderId="0" xfId="0" applyNumberFormat="1" applyFont="1"/>
    <xf numFmtId="165" fontId="8" fillId="0" borderId="2" xfId="0" applyNumberFormat="1" applyFont="1" applyBorder="1"/>
    <xf numFmtId="0" fontId="8" fillId="0" borderId="1" xfId="0" quotePrefix="1" applyFont="1" applyBorder="1" applyAlignment="1">
      <alignment horizontal="center"/>
    </xf>
    <xf numFmtId="0" fontId="8" fillId="0" borderId="3" xfId="0" applyFont="1" applyBorder="1"/>
    <xf numFmtId="164" fontId="8" fillId="0" borderId="0" xfId="0" applyNumberFormat="1" applyFont="1" applyFill="1"/>
    <xf numFmtId="168" fontId="8" fillId="0" borderId="0" xfId="0" applyNumberFormat="1" applyFont="1" applyFill="1"/>
    <xf numFmtId="165" fontId="8" fillId="0" borderId="0" xfId="0" applyNumberFormat="1" applyFont="1" applyFill="1"/>
    <xf numFmtId="3" fontId="8" fillId="0" borderId="0" xfId="0" applyNumberFormat="1" applyFont="1" applyFill="1"/>
    <xf numFmtId="165" fontId="8" fillId="0" borderId="2" xfId="0" applyNumberFormat="1" applyFont="1" applyFill="1" applyBorder="1"/>
    <xf numFmtId="3" fontId="8" fillId="0" borderId="2" xfId="0" applyNumberFormat="1" applyFont="1" applyFill="1" applyBorder="1"/>
    <xf numFmtId="165" fontId="8" fillId="0" borderId="2" xfId="0" quotePrefix="1" applyNumberFormat="1" applyFont="1" applyFill="1" applyBorder="1" applyAlignment="1">
      <alignment horizontal="right"/>
    </xf>
    <xf numFmtId="167" fontId="8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workbookViewId="0"/>
  </sheetViews>
  <sheetFormatPr defaultRowHeight="15"/>
  <cols>
    <col min="1" max="1" width="45" customWidth="1"/>
    <col min="2" max="2" width="6.7109375" customWidth="1"/>
    <col min="3" max="3" width="10.7109375" customWidth="1"/>
    <col min="4" max="4" width="6.7109375" customWidth="1"/>
    <col min="5" max="5" width="10.7109375" customWidth="1"/>
  </cols>
  <sheetData>
    <row r="1" spans="1:6" ht="12.75" customHeight="1">
      <c r="A1" s="1" t="s">
        <v>0</v>
      </c>
      <c r="B1" s="1"/>
      <c r="C1" s="1"/>
      <c r="D1" s="1"/>
      <c r="E1" s="1"/>
      <c r="F1" s="2"/>
    </row>
    <row r="2" spans="1:6" ht="12.75" customHeight="1">
      <c r="A2" s="1" t="s">
        <v>1</v>
      </c>
      <c r="B2" s="1"/>
      <c r="C2" s="1"/>
      <c r="D2" s="1"/>
      <c r="E2" s="1"/>
      <c r="F2" s="2"/>
    </row>
    <row r="3" spans="1:6" ht="12.75" customHeight="1">
      <c r="A3" s="2"/>
      <c r="B3" s="2"/>
      <c r="C3" s="2"/>
      <c r="D3" s="2"/>
      <c r="E3" s="2"/>
      <c r="F3" s="2"/>
    </row>
    <row r="4" spans="1:6" ht="12.75" customHeight="1">
      <c r="A4" s="3"/>
      <c r="B4" s="3"/>
      <c r="C4" s="4" t="s">
        <v>2</v>
      </c>
      <c r="D4" s="4"/>
      <c r="E4" s="4" t="s">
        <v>2</v>
      </c>
      <c r="F4" s="2"/>
    </row>
    <row r="5" spans="1:6" ht="12.75" customHeight="1">
      <c r="A5" s="2"/>
      <c r="B5" s="2"/>
      <c r="C5" s="5">
        <v>2007</v>
      </c>
      <c r="D5" s="6"/>
      <c r="E5" s="6">
        <v>2008</v>
      </c>
      <c r="F5" s="2"/>
    </row>
    <row r="6" spans="1:6" ht="12.75" customHeight="1">
      <c r="A6" s="7"/>
      <c r="B6" s="7"/>
      <c r="C6" s="8" t="s">
        <v>3</v>
      </c>
      <c r="D6" s="8"/>
      <c r="E6" s="8"/>
      <c r="F6" s="2"/>
    </row>
    <row r="7" spans="1:6" ht="12.75" customHeight="1">
      <c r="A7" s="2" t="s">
        <v>4</v>
      </c>
      <c r="B7" s="2"/>
      <c r="C7" s="9">
        <v>13642.3</v>
      </c>
      <c r="D7" s="9"/>
      <c r="E7" s="9">
        <v>14222.3</v>
      </c>
      <c r="F7" s="2"/>
    </row>
    <row r="8" spans="1:6" ht="15" customHeight="1">
      <c r="A8" s="2" t="s">
        <v>5</v>
      </c>
      <c r="B8" s="2"/>
      <c r="C8" s="10">
        <v>2728.94</v>
      </c>
      <c r="D8" s="10"/>
      <c r="E8" s="10">
        <v>2982.8809999999999</v>
      </c>
      <c r="F8" s="2"/>
    </row>
    <row r="9" spans="1:6" ht="12.75" customHeight="1">
      <c r="A9" s="2" t="s">
        <v>6</v>
      </c>
      <c r="B9" s="2"/>
      <c r="C9" s="11">
        <f>C8/C7</f>
        <v>0.20003518468293471</v>
      </c>
      <c r="D9" s="11"/>
      <c r="E9" s="11">
        <f>E8/E7</f>
        <v>0.20973267333694268</v>
      </c>
      <c r="F9" s="2"/>
    </row>
    <row r="10" spans="1:6" ht="15" customHeight="1">
      <c r="A10" s="2" t="s">
        <v>7</v>
      </c>
      <c r="B10" s="2"/>
      <c r="C10" s="10">
        <v>672.03499999999997</v>
      </c>
      <c r="D10" s="10"/>
      <c r="E10" s="10">
        <v>700.48900000000003</v>
      </c>
      <c r="F10" s="2"/>
    </row>
    <row r="11" spans="1:6" ht="12.75" customHeight="1">
      <c r="A11" s="2" t="s">
        <v>8</v>
      </c>
      <c r="B11" s="2"/>
      <c r="C11" s="11">
        <f>C10/C8</f>
        <v>0.24626228498977623</v>
      </c>
      <c r="D11" s="11"/>
      <c r="E11" s="11">
        <f>E10/E8</f>
        <v>0.23483638804229873</v>
      </c>
      <c r="F11" s="2"/>
    </row>
    <row r="12" spans="1:6" ht="12.75" customHeight="1">
      <c r="A12" s="2" t="s">
        <v>9</v>
      </c>
      <c r="B12" s="2"/>
      <c r="C12" s="2"/>
      <c r="D12" s="2"/>
      <c r="E12" s="2"/>
      <c r="F12" s="2"/>
    </row>
    <row r="13" spans="1:6" ht="12.75" customHeight="1">
      <c r="A13" s="2" t="s">
        <v>10</v>
      </c>
      <c r="B13" s="2"/>
      <c r="C13" s="10">
        <v>434.59</v>
      </c>
      <c r="D13" s="10"/>
      <c r="E13" s="10">
        <v>454.3</v>
      </c>
      <c r="F13" s="2"/>
    </row>
    <row r="14" spans="1:6" ht="15" customHeight="1">
      <c r="A14" s="2" t="s">
        <v>11</v>
      </c>
      <c r="B14" s="2"/>
      <c r="C14" s="10">
        <v>0.35867500000000002</v>
      </c>
      <c r="D14" s="10"/>
      <c r="E14" s="10">
        <v>0.39661200000000002</v>
      </c>
      <c r="F14" s="2"/>
    </row>
    <row r="15" spans="1:6" ht="12.75" customHeight="1">
      <c r="A15" s="2" t="s">
        <v>12</v>
      </c>
      <c r="B15" s="2"/>
      <c r="C15" s="10">
        <f>(178.711-0.358675)+2.7355</f>
        <v>181.08782500000001</v>
      </c>
      <c r="D15" s="10"/>
      <c r="E15" s="10">
        <f>(188.9523-0.396612)+2.9541</f>
        <v>191.50978800000001</v>
      </c>
      <c r="F15" s="2"/>
    </row>
    <row r="16" spans="1:6" ht="12.75" customHeight="1">
      <c r="A16" s="2" t="s">
        <v>13</v>
      </c>
      <c r="B16" s="2"/>
      <c r="C16" s="10">
        <v>9.5358000000000001</v>
      </c>
      <c r="D16" s="10"/>
      <c r="E16" s="10">
        <v>9.9166000000000007</v>
      </c>
      <c r="F16" s="2"/>
    </row>
    <row r="17" spans="1:6" ht="15" customHeight="1">
      <c r="A17" s="2" t="s">
        <v>14</v>
      </c>
      <c r="B17" s="2"/>
      <c r="C17" s="10">
        <v>-0.35867500000000002</v>
      </c>
      <c r="D17" s="10"/>
      <c r="E17" s="10">
        <v>-0.39661200000000002</v>
      </c>
      <c r="F17" s="2"/>
    </row>
    <row r="18" spans="1:6" ht="12.75" customHeight="1">
      <c r="A18" s="2" t="s">
        <v>15</v>
      </c>
      <c r="B18" s="2"/>
      <c r="C18" s="10">
        <v>5.9996999999999998</v>
      </c>
      <c r="D18" s="10"/>
      <c r="E18" s="10">
        <v>6.9001000000000001</v>
      </c>
      <c r="F18" s="2"/>
    </row>
    <row r="19" spans="1:6" ht="12.75" customHeight="1">
      <c r="A19" s="2" t="s">
        <v>16</v>
      </c>
      <c r="B19" s="2"/>
      <c r="C19" s="10">
        <v>2.8971520000000002</v>
      </c>
      <c r="D19" s="10"/>
      <c r="E19" s="10">
        <v>3.0514999999999999</v>
      </c>
      <c r="F19" s="2"/>
    </row>
    <row r="20" spans="1:6" ht="15" customHeight="1">
      <c r="A20" s="2" t="s">
        <v>17</v>
      </c>
      <c r="B20" s="2"/>
      <c r="C20" s="10">
        <v>1.8794</v>
      </c>
      <c r="D20" s="10"/>
      <c r="E20" s="10">
        <v>2.0682999999999998</v>
      </c>
      <c r="F20" s="2"/>
    </row>
    <row r="21" spans="1:6" ht="12.75" customHeight="1">
      <c r="A21" s="2" t="s">
        <v>18</v>
      </c>
      <c r="B21" s="2"/>
      <c r="C21" s="10">
        <v>0</v>
      </c>
      <c r="D21" s="10"/>
      <c r="E21" s="10">
        <v>0</v>
      </c>
      <c r="F21" s="2"/>
    </row>
    <row r="22" spans="1:6" ht="15" customHeight="1">
      <c r="A22" s="2" t="s">
        <v>19</v>
      </c>
      <c r="B22" s="2"/>
      <c r="C22" s="10">
        <v>0.3926</v>
      </c>
      <c r="D22" s="10"/>
      <c r="E22" s="10">
        <v>0.38736999999999999</v>
      </c>
      <c r="F22" s="2"/>
    </row>
    <row r="23" spans="1:6" ht="12.75" customHeight="1">
      <c r="A23" s="2" t="s">
        <v>20</v>
      </c>
      <c r="B23" s="2"/>
      <c r="C23" s="10">
        <v>0.99714499999999995</v>
      </c>
      <c r="D23" s="10"/>
      <c r="E23" s="10">
        <v>1.1175999999999999</v>
      </c>
      <c r="F23" s="2"/>
    </row>
    <row r="24" spans="1:6" ht="15" customHeight="1">
      <c r="A24" s="2" t="s">
        <v>21</v>
      </c>
      <c r="B24" s="2"/>
      <c r="C24" s="10">
        <v>1.2753000000000001</v>
      </c>
      <c r="D24" s="10"/>
      <c r="E24" s="10">
        <v>0.42720000000000002</v>
      </c>
      <c r="F24" s="2"/>
    </row>
    <row r="25" spans="1:6" ht="12.75" customHeight="1">
      <c r="A25" s="2" t="s">
        <v>22</v>
      </c>
      <c r="B25" s="2"/>
      <c r="C25" s="12">
        <v>0.223659</v>
      </c>
      <c r="D25" s="12"/>
      <c r="E25" s="12">
        <v>0.58790799999999999</v>
      </c>
      <c r="F25" s="2"/>
    </row>
    <row r="26" spans="1:6" ht="12.75" customHeight="1">
      <c r="A26" s="2" t="s">
        <v>23</v>
      </c>
      <c r="B26" s="2"/>
      <c r="C26" s="10">
        <f>SUM(C13:C25)</f>
        <v>638.87858100000005</v>
      </c>
      <c r="D26" s="10"/>
      <c r="E26" s="10">
        <f>SUM(E13:E25)</f>
        <v>670.26636600000006</v>
      </c>
      <c r="F26" s="2"/>
    </row>
    <row r="27" spans="1:6" ht="15" customHeight="1">
      <c r="A27" s="2" t="s">
        <v>24</v>
      </c>
      <c r="B27" s="2"/>
      <c r="C27" s="12">
        <v>-65.586251000000004</v>
      </c>
      <c r="D27" s="12"/>
      <c r="E27" s="12">
        <f>-70.184-0.588</f>
        <v>-70.771999999999991</v>
      </c>
      <c r="F27" s="2"/>
    </row>
    <row r="28" spans="1:6" ht="12.75" customHeight="1">
      <c r="A28" s="2" t="s">
        <v>25</v>
      </c>
      <c r="B28" s="2"/>
      <c r="C28" s="10">
        <f>C26+C27</f>
        <v>573.29232999999999</v>
      </c>
      <c r="D28" s="10"/>
      <c r="E28" s="10">
        <f>E26+E27</f>
        <v>599.49436600000013</v>
      </c>
      <c r="F28" s="2"/>
    </row>
    <row r="29" spans="1:6" ht="12.75" customHeight="1">
      <c r="A29" s="7" t="s">
        <v>26</v>
      </c>
      <c r="B29" s="7"/>
      <c r="C29" s="13">
        <f>C28/C8</f>
        <v>0.21007875951834779</v>
      </c>
      <c r="D29" s="13"/>
      <c r="E29" s="13">
        <f>E28/E8</f>
        <v>0.20097830453175977</v>
      </c>
      <c r="F29" s="2"/>
    </row>
    <row r="30" spans="1:6">
      <c r="A30" s="22" t="s">
        <v>27</v>
      </c>
      <c r="B30" s="22"/>
      <c r="C30" s="2"/>
      <c r="D30" s="2"/>
      <c r="E30" s="2"/>
      <c r="F30" s="2"/>
    </row>
    <row r="31" spans="1:6">
      <c r="A31" s="22" t="s">
        <v>28</v>
      </c>
      <c r="B31" s="22"/>
      <c r="C31" s="2"/>
      <c r="D31" s="2"/>
      <c r="E31" s="2"/>
      <c r="F31" s="2"/>
    </row>
    <row r="32" spans="1:6">
      <c r="A32" s="2" t="s">
        <v>29</v>
      </c>
      <c r="B32" s="2"/>
      <c r="C32" s="2"/>
      <c r="D32" s="2"/>
      <c r="E32" s="2"/>
      <c r="F32" s="2"/>
    </row>
    <row r="33" spans="1:6">
      <c r="A33" s="22" t="s">
        <v>30</v>
      </c>
      <c r="B33" s="22"/>
      <c r="C33" s="2"/>
      <c r="D33" s="2"/>
      <c r="E33" s="2"/>
      <c r="F33" s="2"/>
    </row>
    <row r="34" spans="1:6">
      <c r="A34" s="22" t="s">
        <v>31</v>
      </c>
      <c r="B34" s="22"/>
      <c r="C34" s="2"/>
      <c r="D34" s="2"/>
      <c r="E34" s="2"/>
      <c r="F34" s="2"/>
    </row>
    <row r="35" spans="1:6">
      <c r="A35" s="2" t="s">
        <v>32</v>
      </c>
      <c r="B35" s="2"/>
      <c r="C35" s="2"/>
      <c r="D35" s="2"/>
      <c r="E35" s="2"/>
      <c r="F35" s="2"/>
    </row>
    <row r="36" spans="1:6">
      <c r="A36" s="22" t="s">
        <v>33</v>
      </c>
      <c r="B36" s="22"/>
      <c r="C36" s="2"/>
      <c r="D36" s="2"/>
      <c r="E36" s="2"/>
      <c r="F36" s="2"/>
    </row>
    <row r="37" spans="1:6">
      <c r="A37" s="22" t="s">
        <v>34</v>
      </c>
      <c r="B37" s="22"/>
      <c r="C37" s="2"/>
      <c r="D37" s="2"/>
      <c r="E37" s="2"/>
      <c r="F37" s="2"/>
    </row>
    <row r="38" spans="1:6">
      <c r="A38" s="2" t="s">
        <v>35</v>
      </c>
      <c r="B38" s="2"/>
      <c r="C38" s="2"/>
      <c r="D38" s="2"/>
      <c r="E38" s="2"/>
      <c r="F38" s="2"/>
    </row>
    <row r="39" spans="1:6">
      <c r="A39" s="2" t="s">
        <v>36</v>
      </c>
      <c r="B39" s="2"/>
      <c r="C39" s="2"/>
      <c r="D39" s="2"/>
      <c r="E39" s="2"/>
      <c r="F39" s="2"/>
    </row>
    <row r="40" spans="1:6">
      <c r="A40" s="2" t="s">
        <v>37</v>
      </c>
      <c r="B40" s="2"/>
      <c r="C40" s="2"/>
      <c r="D40" s="2"/>
      <c r="E40" s="2"/>
      <c r="F40" s="2"/>
    </row>
    <row r="41" spans="1:6">
      <c r="A41" s="2" t="s">
        <v>38</v>
      </c>
      <c r="B41" s="2"/>
      <c r="C41" s="2"/>
      <c r="D41" s="2"/>
      <c r="E41" s="2"/>
      <c r="F41" s="2"/>
    </row>
    <row r="42" spans="1:6">
      <c r="A42" s="22" t="s">
        <v>39</v>
      </c>
      <c r="B42" s="22"/>
      <c r="C42" s="2"/>
      <c r="D42" s="2"/>
      <c r="E42" s="2"/>
      <c r="F42" s="2"/>
    </row>
    <row r="43" spans="1:6">
      <c r="A43" s="2" t="s">
        <v>40</v>
      </c>
      <c r="B43" s="2"/>
      <c r="C43" s="2"/>
      <c r="D43" s="2"/>
      <c r="E43" s="2"/>
      <c r="F43" s="2"/>
    </row>
    <row r="44" spans="1:6">
      <c r="A44" s="2"/>
      <c r="B44" s="2"/>
      <c r="C44" s="2"/>
      <c r="D44" s="2"/>
      <c r="E44" s="2"/>
      <c r="F44" s="2"/>
    </row>
    <row r="45" spans="1:6">
      <c r="A45" s="2" t="s">
        <v>41</v>
      </c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defaultRowHeight="15"/>
  <cols>
    <col min="1" max="1" width="39.42578125" customWidth="1"/>
    <col min="2" max="2" width="3.7109375" customWidth="1"/>
    <col min="3" max="3" width="11.28515625" customWidth="1"/>
    <col min="4" max="4" width="3.7109375" customWidth="1"/>
    <col min="5" max="5" width="14.42578125" customWidth="1"/>
  </cols>
  <sheetData>
    <row r="1" spans="1:6" ht="12.75" customHeight="1">
      <c r="A1" s="1" t="s">
        <v>210</v>
      </c>
      <c r="B1" s="1"/>
      <c r="C1" s="1"/>
      <c r="D1" s="1"/>
      <c r="E1" s="1"/>
      <c r="F1" s="49"/>
    </row>
    <row r="2" spans="1:6" ht="12.75" customHeight="1">
      <c r="A2" s="1" t="s">
        <v>211</v>
      </c>
      <c r="B2" s="1"/>
      <c r="C2" s="1"/>
      <c r="D2" s="1"/>
      <c r="E2" s="1"/>
      <c r="F2" s="49"/>
    </row>
    <row r="3" spans="1:6" ht="12.75" customHeight="1">
      <c r="A3" s="49"/>
      <c r="B3" s="49"/>
      <c r="C3" s="49"/>
      <c r="D3" s="49"/>
      <c r="E3" s="49"/>
      <c r="F3" s="49"/>
    </row>
    <row r="4" spans="1:6" ht="12.75" customHeight="1">
      <c r="A4" s="45"/>
      <c r="B4" s="45"/>
      <c r="C4" s="77" t="s">
        <v>212</v>
      </c>
      <c r="D4" s="57"/>
      <c r="E4" s="57"/>
      <c r="F4" s="49"/>
    </row>
    <row r="5" spans="1:6" ht="12.75" customHeight="1">
      <c r="A5" s="58"/>
      <c r="B5" s="58"/>
      <c r="C5" s="59" t="s">
        <v>213</v>
      </c>
      <c r="D5" s="59"/>
      <c r="E5" s="59" t="s">
        <v>134</v>
      </c>
      <c r="F5" s="49"/>
    </row>
    <row r="6" spans="1:6" ht="12.75" customHeight="1">
      <c r="A6" s="47"/>
      <c r="B6" s="47"/>
      <c r="C6" s="48" t="s">
        <v>214</v>
      </c>
      <c r="D6" s="48"/>
      <c r="E6" s="48" t="s">
        <v>136</v>
      </c>
      <c r="F6" s="49"/>
    </row>
    <row r="7" spans="1:6" ht="12.75" customHeight="1">
      <c r="A7" s="49"/>
      <c r="B7" s="49"/>
      <c r="C7" s="60" t="s">
        <v>120</v>
      </c>
      <c r="D7" s="50"/>
      <c r="E7" s="50"/>
      <c r="F7" s="49"/>
    </row>
    <row r="8" spans="1:6">
      <c r="A8" s="49" t="s">
        <v>215</v>
      </c>
      <c r="B8" s="49"/>
      <c r="C8" s="51">
        <v>315.78510002701938</v>
      </c>
      <c r="D8" s="51"/>
      <c r="E8" s="52">
        <v>100</v>
      </c>
      <c r="F8" s="49"/>
    </row>
    <row r="9" spans="1:6" ht="12.75" customHeight="1">
      <c r="A9" s="49" t="s">
        <v>216</v>
      </c>
      <c r="B9" s="49"/>
      <c r="C9" s="52">
        <v>71.031987195426552</v>
      </c>
      <c r="D9" s="52"/>
      <c r="E9" s="52">
        <v>22.5</v>
      </c>
      <c r="F9" s="49"/>
    </row>
    <row r="10" spans="1:6" ht="12.75" customHeight="1">
      <c r="A10" s="49" t="s">
        <v>217</v>
      </c>
      <c r="B10" s="49"/>
      <c r="C10" s="52">
        <v>126.99880497985902</v>
      </c>
      <c r="D10" s="52"/>
      <c r="E10" s="49">
        <v>40.200000000000003</v>
      </c>
      <c r="F10" s="49"/>
    </row>
    <row r="11" spans="1:6" ht="12.75" customHeight="1">
      <c r="A11" s="49" t="s">
        <v>218</v>
      </c>
      <c r="B11" s="49"/>
      <c r="C11" s="52"/>
      <c r="D11" s="52"/>
      <c r="E11" s="49"/>
      <c r="F11" s="49"/>
    </row>
    <row r="12" spans="1:6" ht="12.75" customHeight="1">
      <c r="A12" s="49" t="s">
        <v>219</v>
      </c>
      <c r="B12" s="49"/>
      <c r="C12" s="52">
        <v>57.268469387205627</v>
      </c>
      <c r="D12" s="52"/>
      <c r="E12" s="49">
        <v>18.100000000000001</v>
      </c>
      <c r="F12" s="49"/>
    </row>
    <row r="13" spans="1:6" ht="12.75" customHeight="1">
      <c r="A13" s="49" t="s">
        <v>220</v>
      </c>
      <c r="B13" s="49"/>
      <c r="C13" s="52"/>
      <c r="D13" s="52"/>
      <c r="E13" s="49"/>
      <c r="F13" s="49"/>
    </row>
    <row r="14" spans="1:6" ht="12.75" customHeight="1">
      <c r="A14" s="49" t="s">
        <v>221</v>
      </c>
      <c r="B14" s="49"/>
      <c r="C14" s="52">
        <v>39.834660158055264</v>
      </c>
      <c r="D14" s="52"/>
      <c r="E14" s="49">
        <v>12.6</v>
      </c>
      <c r="F14" s="49"/>
    </row>
    <row r="15" spans="1:6" ht="12.75" customHeight="1">
      <c r="A15" s="47" t="s">
        <v>222</v>
      </c>
      <c r="B15" s="47"/>
      <c r="C15" s="53">
        <v>20.651178306472893</v>
      </c>
      <c r="D15" s="53"/>
      <c r="E15" s="47">
        <v>6.5</v>
      </c>
      <c r="F15" s="49"/>
    </row>
    <row r="16" spans="1:6">
      <c r="A16" s="54" t="s">
        <v>278</v>
      </c>
      <c r="B16" s="30"/>
      <c r="C16" s="49"/>
      <c r="D16" s="49"/>
      <c r="E16" s="49"/>
      <c r="F16" s="49"/>
    </row>
    <row r="17" spans="1:6" ht="12.75" customHeight="1">
      <c r="A17" s="54"/>
      <c r="B17" s="49"/>
      <c r="C17" s="49"/>
      <c r="D17" s="49"/>
      <c r="E17" s="49"/>
      <c r="F17" s="49"/>
    </row>
    <row r="18" spans="1:6" ht="12.75" customHeight="1">
      <c r="A18" s="61" t="s">
        <v>64</v>
      </c>
      <c r="B18" s="49"/>
      <c r="C18" s="49"/>
      <c r="D18" s="49"/>
      <c r="E18" s="49"/>
      <c r="F18" s="49"/>
    </row>
    <row r="19" spans="1:6" ht="12.75" customHeight="1">
      <c r="A19" s="49"/>
      <c r="B19" s="49"/>
      <c r="C19" s="49"/>
      <c r="D19" s="49"/>
      <c r="E19" s="49"/>
    </row>
    <row r="20" spans="1:6" ht="12.75" customHeight="1">
      <c r="A20" s="49" t="s">
        <v>129</v>
      </c>
      <c r="B20" s="49"/>
      <c r="C20" s="49"/>
      <c r="D20" s="49"/>
      <c r="E20" s="49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A9" sqref="A9"/>
    </sheetView>
  </sheetViews>
  <sheetFormatPr defaultColWidth="19" defaultRowHeight="15"/>
  <cols>
    <col min="1" max="1" width="27" customWidth="1"/>
    <col min="2" max="2" width="4.7109375" customWidth="1"/>
    <col min="4" max="4" width="4.7109375" customWidth="1"/>
  </cols>
  <sheetData>
    <row r="1" spans="1:5" ht="12.75" customHeight="1">
      <c r="A1" s="1" t="s">
        <v>223</v>
      </c>
      <c r="B1" s="1"/>
      <c r="C1" s="1"/>
      <c r="D1" s="1"/>
      <c r="E1" s="1"/>
    </row>
    <row r="2" spans="1:5">
      <c r="A2" s="1" t="s">
        <v>224</v>
      </c>
      <c r="B2" s="1"/>
      <c r="C2" s="1"/>
      <c r="D2" s="1"/>
      <c r="E2" s="1"/>
    </row>
    <row r="3" spans="1:5" ht="12.75" customHeight="1">
      <c r="A3" s="49"/>
      <c r="B3" s="49"/>
      <c r="C3" s="49"/>
      <c r="D3" s="49"/>
      <c r="E3" s="49"/>
    </row>
    <row r="4" spans="1:5">
      <c r="A4" s="62" t="s">
        <v>225</v>
      </c>
      <c r="B4" s="78"/>
      <c r="C4" s="46" t="s">
        <v>226</v>
      </c>
      <c r="D4" s="46"/>
      <c r="E4" s="46"/>
    </row>
    <row r="5" spans="1:5">
      <c r="A5" s="49"/>
      <c r="B5" s="49"/>
      <c r="C5" s="14">
        <v>2007</v>
      </c>
      <c r="D5" s="15"/>
      <c r="E5" s="14" t="s">
        <v>227</v>
      </c>
    </row>
    <row r="6" spans="1:5" ht="12.75" customHeight="1">
      <c r="A6" s="49"/>
      <c r="B6" s="49"/>
      <c r="C6" s="50" t="s">
        <v>228</v>
      </c>
      <c r="D6" s="50"/>
      <c r="E6" s="50"/>
    </row>
    <row r="7" spans="1:5" ht="12.75" customHeight="1">
      <c r="A7" s="49" t="s">
        <v>44</v>
      </c>
      <c r="B7" s="49"/>
      <c r="C7" s="70">
        <v>10527332</v>
      </c>
      <c r="D7" s="70"/>
      <c r="E7" s="70">
        <v>10615908</v>
      </c>
    </row>
    <row r="8" spans="1:5" ht="12.75" customHeight="1">
      <c r="A8" s="49"/>
      <c r="B8" s="49"/>
      <c r="C8" s="49"/>
      <c r="D8" s="49"/>
      <c r="E8" s="49"/>
    </row>
    <row r="9" spans="1:5" ht="12.75" customHeight="1">
      <c r="A9" s="49" t="s">
        <v>229</v>
      </c>
      <c r="B9" s="49"/>
      <c r="C9" s="67">
        <v>151399</v>
      </c>
      <c r="D9" s="67"/>
      <c r="E9" s="67">
        <v>174545</v>
      </c>
    </row>
    <row r="10" spans="1:5" ht="12.75" customHeight="1">
      <c r="A10" s="49" t="s">
        <v>230</v>
      </c>
      <c r="B10" s="49"/>
      <c r="C10" s="67">
        <v>292407</v>
      </c>
      <c r="D10" s="67"/>
      <c r="E10" s="67">
        <v>271731</v>
      </c>
    </row>
    <row r="11" spans="1:5" ht="12.75" customHeight="1">
      <c r="A11" s="49" t="s">
        <v>231</v>
      </c>
      <c r="B11" s="49"/>
      <c r="C11" s="67">
        <v>2828809</v>
      </c>
      <c r="D11" s="67"/>
      <c r="E11" s="67">
        <v>2810737</v>
      </c>
    </row>
    <row r="12" spans="1:5" ht="12.75" customHeight="1">
      <c r="A12" s="49" t="s">
        <v>232</v>
      </c>
      <c r="B12" s="49"/>
      <c r="C12" s="67">
        <v>1293760</v>
      </c>
      <c r="D12" s="67"/>
      <c r="E12" s="67">
        <v>1437937</v>
      </c>
    </row>
    <row r="13" spans="1:5" ht="12.75" customHeight="1">
      <c r="A13" s="49" t="s">
        <v>233</v>
      </c>
      <c r="B13" s="49"/>
      <c r="C13" s="67">
        <v>1904133</v>
      </c>
      <c r="D13" s="67"/>
      <c r="E13" s="67">
        <v>1972002</v>
      </c>
    </row>
    <row r="14" spans="1:5" ht="12.75" customHeight="1">
      <c r="A14" s="49" t="s">
        <v>234</v>
      </c>
      <c r="B14" s="49"/>
      <c r="C14" s="67">
        <v>901412</v>
      </c>
      <c r="D14" s="67"/>
      <c r="E14" s="67">
        <v>651362</v>
      </c>
    </row>
    <row r="15" spans="1:5" ht="12.75" customHeight="1">
      <c r="A15" s="47" t="s">
        <v>235</v>
      </c>
      <c r="B15" s="47"/>
      <c r="C15" s="69">
        <v>3155412</v>
      </c>
      <c r="D15" s="69"/>
      <c r="E15" s="69">
        <v>3297594</v>
      </c>
    </row>
    <row r="16" spans="1:5">
      <c r="A16" s="30" t="s">
        <v>279</v>
      </c>
      <c r="B16" s="30"/>
      <c r="C16" s="49"/>
      <c r="D16" s="49"/>
      <c r="E16" s="49"/>
    </row>
    <row r="17" spans="1:5">
      <c r="A17" s="33" t="s">
        <v>236</v>
      </c>
      <c r="B17" s="55"/>
      <c r="C17" s="49"/>
      <c r="D17" s="49"/>
      <c r="E17" s="49"/>
    </row>
    <row r="18" spans="1:5">
      <c r="A18" s="30" t="s">
        <v>280</v>
      </c>
      <c r="B18" s="30"/>
      <c r="C18" s="49"/>
      <c r="D18" s="49"/>
      <c r="E18" s="49"/>
    </row>
    <row r="19" spans="1:5">
      <c r="A19" s="55" t="s">
        <v>237</v>
      </c>
      <c r="B19" s="55"/>
      <c r="C19" s="49"/>
      <c r="D19" s="49"/>
      <c r="E19" s="49"/>
    </row>
    <row r="20" spans="1:5">
      <c r="A20" s="30" t="s">
        <v>238</v>
      </c>
      <c r="B20" s="30"/>
      <c r="C20" s="49"/>
      <c r="D20" s="49"/>
      <c r="E20" s="49"/>
    </row>
    <row r="21" spans="1:5" ht="12.75" customHeight="1">
      <c r="A21" s="30"/>
      <c r="B21" s="30"/>
      <c r="C21" s="49"/>
      <c r="D21" s="49"/>
      <c r="E21" s="49"/>
    </row>
    <row r="22" spans="1:5" ht="12.75" customHeight="1">
      <c r="A22" s="49" t="s">
        <v>239</v>
      </c>
      <c r="B22" s="49"/>
      <c r="C22" s="49"/>
      <c r="D22" s="49"/>
      <c r="E22" s="49"/>
    </row>
    <row r="23" spans="1:5" ht="12.75" customHeight="1">
      <c r="A23" s="2" t="s">
        <v>240</v>
      </c>
      <c r="B23" s="49"/>
      <c r="C23" s="49"/>
      <c r="D23" s="49"/>
      <c r="E23" s="49"/>
    </row>
    <row r="24" spans="1:5" ht="12.75" customHeight="1">
      <c r="A24" s="49"/>
      <c r="B24" s="49"/>
      <c r="C24" s="49"/>
      <c r="D24" s="49"/>
      <c r="E24" s="49"/>
    </row>
    <row r="25" spans="1:5" ht="12.75" customHeight="1">
      <c r="A25" s="49" t="s">
        <v>241</v>
      </c>
      <c r="B25" s="49"/>
      <c r="C25" s="49"/>
      <c r="D25" s="49"/>
      <c r="E25" s="49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1"/>
  <sheetViews>
    <sheetView workbookViewId="0"/>
  </sheetViews>
  <sheetFormatPr defaultRowHeight="15"/>
  <cols>
    <col min="1" max="1" width="23.28515625" customWidth="1"/>
    <col min="2" max="2" width="9.7109375" bestFit="1" customWidth="1"/>
    <col min="4" max="4" width="7.140625" customWidth="1"/>
  </cols>
  <sheetData>
    <row r="1" spans="1:7" ht="12.75" customHeight="1">
      <c r="A1" s="1" t="s">
        <v>242</v>
      </c>
      <c r="B1" s="1"/>
      <c r="C1" s="1"/>
      <c r="D1" s="1"/>
      <c r="E1" s="1"/>
      <c r="F1" s="1"/>
    </row>
    <row r="2" spans="1:7" ht="12.75" customHeight="1">
      <c r="A2" s="1" t="s">
        <v>243</v>
      </c>
      <c r="B2" s="1"/>
      <c r="C2" s="1"/>
      <c r="D2" s="1"/>
      <c r="E2" s="1"/>
      <c r="F2" s="1"/>
    </row>
    <row r="3" spans="1:7" ht="12.75" customHeight="1">
      <c r="A3" s="49"/>
      <c r="B3" s="49"/>
      <c r="C3" s="49"/>
      <c r="D3" s="49"/>
      <c r="E3" s="49"/>
      <c r="F3" s="49"/>
    </row>
    <row r="4" spans="1:7" ht="12.75" customHeight="1">
      <c r="A4" s="45"/>
      <c r="B4" s="57" t="s">
        <v>244</v>
      </c>
      <c r="C4" s="57" t="s">
        <v>245</v>
      </c>
      <c r="D4" s="45"/>
      <c r="E4" s="45"/>
      <c r="F4" s="45"/>
    </row>
    <row r="5" spans="1:7" ht="12.75" customHeight="1">
      <c r="A5" s="49"/>
      <c r="B5" s="60" t="s">
        <v>44</v>
      </c>
      <c r="C5" s="60" t="s">
        <v>246</v>
      </c>
      <c r="D5" s="63" t="s">
        <v>247</v>
      </c>
      <c r="E5" s="63"/>
      <c r="F5" s="63"/>
    </row>
    <row r="6" spans="1:7" ht="12.75" customHeight="1">
      <c r="A6" s="47"/>
      <c r="B6" s="48" t="s">
        <v>248</v>
      </c>
      <c r="C6" s="48" t="s">
        <v>249</v>
      </c>
      <c r="D6" s="48" t="s">
        <v>44</v>
      </c>
      <c r="E6" s="48" t="s">
        <v>250</v>
      </c>
      <c r="F6" s="48" t="s">
        <v>96</v>
      </c>
    </row>
    <row r="7" spans="1:7" ht="12.75" customHeight="1">
      <c r="A7" s="49" t="s">
        <v>44</v>
      </c>
      <c r="B7" s="79">
        <v>2241.1999999999998</v>
      </c>
      <c r="C7" s="80">
        <v>7421</v>
      </c>
      <c r="D7" s="81">
        <v>33.9</v>
      </c>
      <c r="E7" s="81">
        <v>19.2</v>
      </c>
      <c r="F7" s="81">
        <v>14.7</v>
      </c>
      <c r="G7" s="10" t="s">
        <v>143</v>
      </c>
    </row>
    <row r="8" spans="1:7" ht="12.75" customHeight="1">
      <c r="A8" s="49"/>
      <c r="B8" s="81"/>
      <c r="C8" s="81"/>
      <c r="D8" s="81"/>
      <c r="E8" s="81"/>
      <c r="F8" s="81"/>
    </row>
    <row r="9" spans="1:7" ht="12.75" customHeight="1">
      <c r="A9" s="49" t="s">
        <v>251</v>
      </c>
      <c r="B9" s="81">
        <v>2098.1</v>
      </c>
      <c r="C9" s="82">
        <v>6947</v>
      </c>
      <c r="D9" s="81">
        <v>36.299999999999997</v>
      </c>
      <c r="E9" s="81">
        <v>20.6</v>
      </c>
      <c r="F9" s="81">
        <v>15.7</v>
      </c>
      <c r="G9" s="56"/>
    </row>
    <row r="10" spans="1:7" ht="12.75" customHeight="1">
      <c r="A10" s="49" t="s">
        <v>252</v>
      </c>
      <c r="B10" s="81">
        <v>1878.3</v>
      </c>
      <c r="C10" s="82">
        <v>6219</v>
      </c>
      <c r="D10" s="81">
        <v>38</v>
      </c>
      <c r="E10" s="81">
        <v>21.8</v>
      </c>
      <c r="F10" s="81">
        <v>16.2</v>
      </c>
      <c r="G10" s="56"/>
    </row>
    <row r="11" spans="1:7" ht="12.75" customHeight="1">
      <c r="A11" s="49" t="s">
        <v>253</v>
      </c>
      <c r="B11" s="81">
        <v>696.5</v>
      </c>
      <c r="C11" s="82">
        <v>2306</v>
      </c>
      <c r="D11" s="81">
        <v>45.4</v>
      </c>
      <c r="E11" s="81">
        <v>28.2</v>
      </c>
      <c r="F11" s="81">
        <v>17.2</v>
      </c>
      <c r="G11" s="56"/>
    </row>
    <row r="12" spans="1:7" ht="12.75" customHeight="1">
      <c r="A12" s="49" t="s">
        <v>254</v>
      </c>
      <c r="B12" s="81">
        <v>702.1</v>
      </c>
      <c r="C12" s="82">
        <v>2325</v>
      </c>
      <c r="D12" s="81">
        <v>28.5</v>
      </c>
      <c r="E12" s="81">
        <v>15.7</v>
      </c>
      <c r="F12" s="81">
        <v>12.8</v>
      </c>
      <c r="G12" s="56"/>
    </row>
    <row r="13" spans="1:7" ht="12.75" customHeight="1">
      <c r="A13" s="49" t="s">
        <v>255</v>
      </c>
      <c r="B13" s="81">
        <v>478.8</v>
      </c>
      <c r="C13" s="82">
        <v>1585</v>
      </c>
      <c r="D13" s="81">
        <v>27</v>
      </c>
      <c r="E13" s="81">
        <v>20.100000000000001</v>
      </c>
      <c r="F13" s="81">
        <v>6.9</v>
      </c>
      <c r="G13" s="56"/>
    </row>
    <row r="14" spans="1:7" ht="12.75" customHeight="1">
      <c r="A14" s="49" t="s">
        <v>256</v>
      </c>
      <c r="B14" s="81">
        <v>190.4</v>
      </c>
      <c r="C14" s="82">
        <v>630</v>
      </c>
      <c r="D14" s="81">
        <v>64.2</v>
      </c>
      <c r="E14" s="81">
        <v>24.7</v>
      </c>
      <c r="F14" s="81">
        <v>39.5</v>
      </c>
      <c r="G14" s="56"/>
    </row>
    <row r="15" spans="1:7" ht="12.75" customHeight="1">
      <c r="A15" s="49" t="s">
        <v>257</v>
      </c>
      <c r="B15" s="81">
        <v>289.3</v>
      </c>
      <c r="C15" s="82">
        <v>958</v>
      </c>
      <c r="D15" s="81">
        <v>26</v>
      </c>
      <c r="E15" s="81">
        <v>19.5</v>
      </c>
      <c r="F15" s="81">
        <v>6.5</v>
      </c>
      <c r="G15" s="56"/>
    </row>
    <row r="16" spans="1:7" ht="12.75" customHeight="1">
      <c r="A16" s="49" t="s">
        <v>258</v>
      </c>
      <c r="B16" s="81">
        <v>219.79999999999998</v>
      </c>
      <c r="C16" s="82">
        <v>728</v>
      </c>
      <c r="D16" s="81">
        <v>21.4</v>
      </c>
      <c r="E16" s="81">
        <v>9.8000000000000007</v>
      </c>
      <c r="F16" s="81">
        <v>11.6</v>
      </c>
      <c r="G16" s="56"/>
    </row>
    <row r="17" spans="1:6" ht="12.75" customHeight="1">
      <c r="A17" s="47" t="s">
        <v>259</v>
      </c>
      <c r="B17" s="83">
        <v>143.1</v>
      </c>
      <c r="C17" s="84">
        <v>474</v>
      </c>
      <c r="D17" s="85" t="s">
        <v>260</v>
      </c>
      <c r="E17" s="85" t="s">
        <v>260</v>
      </c>
      <c r="F17" s="85" t="s">
        <v>260</v>
      </c>
    </row>
    <row r="18" spans="1:6" ht="12.75" customHeight="1">
      <c r="A18" s="33" t="s">
        <v>261</v>
      </c>
      <c r="B18" s="49"/>
      <c r="C18" s="49"/>
      <c r="D18" s="49"/>
      <c r="E18" s="49"/>
      <c r="F18" s="49"/>
    </row>
    <row r="19" spans="1:6" ht="12.75" customHeight="1">
      <c r="A19" s="49"/>
      <c r="B19" s="49"/>
      <c r="C19" s="49"/>
      <c r="D19" s="49"/>
      <c r="E19" s="49"/>
      <c r="F19" s="49"/>
    </row>
    <row r="20" spans="1:6" ht="12.75" customHeight="1">
      <c r="A20" s="49" t="s">
        <v>129</v>
      </c>
      <c r="B20" s="49"/>
      <c r="C20" s="49"/>
      <c r="D20" s="49"/>
      <c r="E20" s="49"/>
      <c r="F20" s="49"/>
    </row>
    <row r="21" spans="1:6">
      <c r="A21" s="49"/>
      <c r="B21" s="49"/>
      <c r="C21" s="49"/>
      <c r="D21" s="49"/>
      <c r="E21" s="49"/>
      <c r="F21" s="49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22"/>
  <sheetViews>
    <sheetView workbookViewId="0"/>
  </sheetViews>
  <sheetFormatPr defaultRowHeight="15"/>
  <cols>
    <col min="1" max="1" width="25.28515625" customWidth="1"/>
    <col min="2" max="2" width="3.5703125" customWidth="1"/>
    <col min="3" max="3" width="7.7109375" customWidth="1"/>
    <col min="4" max="4" width="3.5703125" customWidth="1"/>
    <col min="5" max="5" width="7.5703125" customWidth="1"/>
    <col min="6" max="6" width="3.5703125" customWidth="1"/>
    <col min="7" max="7" width="8.140625" customWidth="1"/>
    <col min="8" max="8" width="3.5703125" customWidth="1"/>
    <col min="9" max="9" width="8.140625" customWidth="1"/>
  </cols>
  <sheetData>
    <row r="1" spans="1:9" ht="12.75" customHeight="1">
      <c r="A1" s="1" t="s">
        <v>262</v>
      </c>
      <c r="B1" s="1"/>
      <c r="C1" s="1"/>
      <c r="D1" s="1"/>
      <c r="E1" s="1"/>
      <c r="F1" s="1"/>
      <c r="G1" s="1"/>
      <c r="H1" s="1"/>
      <c r="I1" s="1"/>
    </row>
    <row r="2" spans="1:9" ht="12.75" customHeight="1">
      <c r="A2" s="1" t="s">
        <v>263</v>
      </c>
      <c r="B2" s="1"/>
      <c r="C2" s="1"/>
      <c r="D2" s="1"/>
      <c r="E2" s="1"/>
      <c r="F2" s="1"/>
      <c r="G2" s="1"/>
      <c r="H2" s="1"/>
      <c r="I2" s="1"/>
    </row>
    <row r="3" spans="1:9" ht="12.75" customHeight="1">
      <c r="A3" s="49"/>
      <c r="B3" s="49"/>
      <c r="C3" s="49"/>
      <c r="D3" s="49"/>
      <c r="E3" s="49"/>
      <c r="F3" s="49"/>
      <c r="G3" s="49"/>
      <c r="H3" s="49"/>
      <c r="I3" s="49"/>
    </row>
    <row r="4" spans="1:9" ht="12.75" customHeight="1">
      <c r="A4" s="45"/>
      <c r="B4" s="45"/>
      <c r="C4" s="46" t="s">
        <v>264</v>
      </c>
      <c r="D4" s="46"/>
      <c r="E4" s="46"/>
      <c r="F4" s="46"/>
      <c r="G4" s="46"/>
      <c r="H4" s="46"/>
      <c r="I4" s="46"/>
    </row>
    <row r="5" spans="1:9" ht="12.75" customHeight="1">
      <c r="A5" s="47"/>
      <c r="B5" s="47"/>
      <c r="C5" s="48">
        <v>1980</v>
      </c>
      <c r="D5" s="48"/>
      <c r="E5" s="48">
        <v>1990</v>
      </c>
      <c r="F5" s="48"/>
      <c r="G5" s="48">
        <v>2000</v>
      </c>
      <c r="H5" s="48"/>
      <c r="I5" s="48">
        <v>2007</v>
      </c>
    </row>
    <row r="6" spans="1:9" ht="12.75" customHeight="1">
      <c r="A6" s="58"/>
      <c r="B6" s="58"/>
      <c r="C6" s="65" t="s">
        <v>120</v>
      </c>
      <c r="D6" s="65"/>
      <c r="E6" s="65"/>
      <c r="F6" s="65"/>
      <c r="G6" s="65"/>
      <c r="H6" s="65"/>
      <c r="I6" s="65"/>
    </row>
    <row r="7" spans="1:9" ht="12.75" customHeight="1">
      <c r="A7" s="49" t="s">
        <v>44</v>
      </c>
      <c r="B7" s="49"/>
      <c r="C7" s="51">
        <v>214.8</v>
      </c>
      <c r="D7" s="51"/>
      <c r="E7" s="51">
        <v>607.6</v>
      </c>
      <c r="F7" s="51"/>
      <c r="G7" s="51">
        <v>1139.2</v>
      </c>
      <c r="H7" s="51"/>
      <c r="I7" s="51">
        <v>1878.3</v>
      </c>
    </row>
    <row r="8" spans="1:9" ht="12.75" customHeight="1">
      <c r="A8" s="49"/>
      <c r="B8" s="49"/>
      <c r="C8" s="50" t="s">
        <v>134</v>
      </c>
      <c r="D8" s="50"/>
      <c r="E8" s="50"/>
      <c r="F8" s="50"/>
      <c r="G8" s="50"/>
      <c r="H8" s="50"/>
      <c r="I8" s="50"/>
    </row>
    <row r="9" spans="1:9" ht="12.75" customHeight="1">
      <c r="A9" s="49" t="s">
        <v>44</v>
      </c>
      <c r="B9" s="49"/>
      <c r="C9" s="52">
        <v>100</v>
      </c>
      <c r="D9" s="52"/>
      <c r="E9" s="52">
        <v>100</v>
      </c>
      <c r="F9" s="52"/>
      <c r="G9" s="52">
        <v>100</v>
      </c>
      <c r="H9" s="52"/>
      <c r="I9" s="52">
        <v>100</v>
      </c>
    </row>
    <row r="10" spans="1:9" ht="12.75" customHeight="1">
      <c r="A10" s="49" t="s">
        <v>265</v>
      </c>
      <c r="B10" s="49"/>
      <c r="C10" s="52">
        <v>59.9</v>
      </c>
      <c r="D10" s="52"/>
      <c r="E10" s="52">
        <v>61.1</v>
      </c>
      <c r="F10" s="52"/>
      <c r="G10" s="52">
        <v>57.3</v>
      </c>
      <c r="H10" s="52"/>
      <c r="I10" s="52">
        <v>54.7</v>
      </c>
    </row>
    <row r="11" spans="1:9" ht="12.75" customHeight="1">
      <c r="A11" s="49" t="s">
        <v>266</v>
      </c>
      <c r="B11" s="49"/>
      <c r="C11" s="52">
        <v>28.5</v>
      </c>
      <c r="D11" s="52"/>
      <c r="E11" s="52">
        <v>33.700000000000003</v>
      </c>
      <c r="F11" s="52"/>
      <c r="G11" s="52">
        <v>35.4</v>
      </c>
      <c r="H11" s="52"/>
      <c r="I11" s="52">
        <v>36.200000000000003</v>
      </c>
    </row>
    <row r="12" spans="1:9" ht="12.75" customHeight="1">
      <c r="A12" s="49" t="s">
        <v>267</v>
      </c>
      <c r="B12" s="49"/>
      <c r="C12" s="52">
        <v>27.1</v>
      </c>
      <c r="D12" s="52"/>
      <c r="E12" s="52">
        <v>22.4</v>
      </c>
      <c r="F12" s="52"/>
      <c r="G12" s="52">
        <v>16.899999999999999</v>
      </c>
      <c r="H12" s="52"/>
      <c r="I12" s="52">
        <v>14.3</v>
      </c>
    </row>
    <row r="13" spans="1:9" ht="12.75" customHeight="1">
      <c r="A13" s="49" t="s">
        <v>268</v>
      </c>
      <c r="B13" s="49"/>
      <c r="C13" s="52">
        <v>4.3</v>
      </c>
      <c r="D13" s="52"/>
      <c r="E13" s="52">
        <v>5</v>
      </c>
      <c r="F13" s="52"/>
      <c r="G13" s="52">
        <v>5</v>
      </c>
      <c r="H13" s="52"/>
      <c r="I13" s="52">
        <v>4.2</v>
      </c>
    </row>
    <row r="14" spans="1:9" ht="12.75" customHeight="1">
      <c r="A14" s="49" t="s">
        <v>269</v>
      </c>
      <c r="B14" s="49"/>
      <c r="C14" s="52">
        <v>40.1</v>
      </c>
      <c r="D14" s="52"/>
      <c r="E14" s="52">
        <v>38.9</v>
      </c>
      <c r="F14" s="52"/>
      <c r="G14" s="52">
        <v>42.7</v>
      </c>
      <c r="H14" s="52"/>
      <c r="I14" s="52">
        <v>45.3</v>
      </c>
    </row>
    <row r="15" spans="1:9" ht="12.75" customHeight="1">
      <c r="A15" s="49" t="s">
        <v>168</v>
      </c>
      <c r="B15" s="49"/>
      <c r="C15" s="52">
        <v>29</v>
      </c>
      <c r="D15" s="52"/>
      <c r="E15" s="52">
        <v>28.4</v>
      </c>
      <c r="F15" s="52"/>
      <c r="G15" s="86">
        <v>32.5</v>
      </c>
      <c r="H15" s="52"/>
      <c r="I15" s="52">
        <v>35.299999999999997</v>
      </c>
    </row>
    <row r="16" spans="1:9" ht="12.75" customHeight="1">
      <c r="A16" s="47" t="s">
        <v>270</v>
      </c>
      <c r="B16" s="47"/>
      <c r="C16" s="53">
        <v>11.1</v>
      </c>
      <c r="D16" s="53"/>
      <c r="E16" s="53">
        <v>10.4</v>
      </c>
      <c r="F16" s="53"/>
      <c r="G16" s="53">
        <v>10.3</v>
      </c>
      <c r="H16" s="53"/>
      <c r="I16" s="53">
        <v>10</v>
      </c>
    </row>
    <row r="17" spans="1:9" ht="12.75" customHeight="1">
      <c r="A17" s="33" t="s">
        <v>271</v>
      </c>
      <c r="B17" s="55"/>
      <c r="C17" s="49"/>
      <c r="D17" s="49"/>
      <c r="E17" s="49"/>
      <c r="F17" s="49"/>
      <c r="G17" s="49"/>
      <c r="H17" s="49"/>
      <c r="I17" s="49"/>
    </row>
    <row r="18" spans="1:9" ht="12.75" customHeight="1">
      <c r="A18" s="55" t="s">
        <v>272</v>
      </c>
      <c r="B18" s="55"/>
      <c r="C18" s="49"/>
      <c r="D18" s="49"/>
      <c r="E18" s="49"/>
      <c r="F18" s="49"/>
      <c r="G18" s="49"/>
      <c r="H18" s="49"/>
      <c r="I18" s="49"/>
    </row>
    <row r="19" spans="1:9" ht="12.75" customHeight="1">
      <c r="A19" s="55" t="s">
        <v>273</v>
      </c>
      <c r="B19" s="55"/>
      <c r="C19" s="49"/>
      <c r="D19" s="49"/>
      <c r="E19" s="49"/>
      <c r="F19" s="49"/>
      <c r="G19" s="49"/>
      <c r="H19" s="49"/>
      <c r="I19" s="49"/>
    </row>
    <row r="20" spans="1:9" ht="12.75" customHeight="1">
      <c r="A20" s="55"/>
      <c r="B20" s="49"/>
      <c r="C20" s="49"/>
      <c r="D20" s="49"/>
      <c r="E20" s="49"/>
      <c r="F20" s="49"/>
      <c r="G20" s="49"/>
      <c r="H20" s="49"/>
      <c r="I20" s="49"/>
    </row>
    <row r="21" spans="1:9" ht="12.75" customHeight="1">
      <c r="A21" s="49" t="s">
        <v>129</v>
      </c>
      <c r="B21" s="49"/>
      <c r="C21" s="49"/>
      <c r="D21" s="49"/>
      <c r="E21" s="49"/>
      <c r="F21" s="49"/>
      <c r="G21" s="49"/>
      <c r="H21" s="49"/>
      <c r="I21" s="49"/>
    </row>
    <row r="22" spans="1:9">
      <c r="C22" s="44"/>
      <c r="E22" s="44"/>
      <c r="G22" s="44"/>
      <c r="I22" s="44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0"/>
  <sheetViews>
    <sheetView workbookViewId="0"/>
  </sheetViews>
  <sheetFormatPr defaultRowHeight="15"/>
  <cols>
    <col min="1" max="1" width="11.28515625" customWidth="1"/>
    <col min="2" max="2" width="8.140625" customWidth="1"/>
    <col min="3" max="3" width="8.7109375" customWidth="1"/>
    <col min="4" max="4" width="8.28515625" customWidth="1"/>
    <col min="5" max="5" width="8.7109375" customWidth="1"/>
    <col min="6" max="6" width="8.28515625" customWidth="1"/>
    <col min="7" max="7" width="8.5703125" customWidth="1"/>
    <col min="8" max="8" width="8.28515625" customWidth="1"/>
    <col min="9" max="9" width="8.5703125" customWidth="1"/>
    <col min="257" max="257" width="11" customWidth="1"/>
    <col min="258" max="258" width="8.140625" customWidth="1"/>
    <col min="259" max="259" width="8.7109375" customWidth="1"/>
    <col min="260" max="260" width="8.28515625" customWidth="1"/>
    <col min="261" max="261" width="8.7109375" customWidth="1"/>
    <col min="262" max="262" width="8.28515625" customWidth="1"/>
    <col min="263" max="263" width="8.5703125" customWidth="1"/>
    <col min="264" max="264" width="8.28515625" customWidth="1"/>
    <col min="265" max="265" width="8.5703125" customWidth="1"/>
    <col min="513" max="513" width="11" customWidth="1"/>
    <col min="514" max="514" width="8.140625" customWidth="1"/>
    <col min="515" max="515" width="8.7109375" customWidth="1"/>
    <col min="516" max="516" width="8.28515625" customWidth="1"/>
    <col min="517" max="517" width="8.7109375" customWidth="1"/>
    <col min="518" max="518" width="8.28515625" customWidth="1"/>
    <col min="519" max="519" width="8.5703125" customWidth="1"/>
    <col min="520" max="520" width="8.28515625" customWidth="1"/>
    <col min="521" max="521" width="8.5703125" customWidth="1"/>
    <col min="769" max="769" width="11" customWidth="1"/>
    <col min="770" max="770" width="8.140625" customWidth="1"/>
    <col min="771" max="771" width="8.7109375" customWidth="1"/>
    <col min="772" max="772" width="8.28515625" customWidth="1"/>
    <col min="773" max="773" width="8.7109375" customWidth="1"/>
    <col min="774" max="774" width="8.28515625" customWidth="1"/>
    <col min="775" max="775" width="8.5703125" customWidth="1"/>
    <col min="776" max="776" width="8.28515625" customWidth="1"/>
    <col min="777" max="777" width="8.5703125" customWidth="1"/>
    <col min="1025" max="1025" width="11" customWidth="1"/>
    <col min="1026" max="1026" width="8.140625" customWidth="1"/>
    <col min="1027" max="1027" width="8.7109375" customWidth="1"/>
    <col min="1028" max="1028" width="8.28515625" customWidth="1"/>
    <col min="1029" max="1029" width="8.7109375" customWidth="1"/>
    <col min="1030" max="1030" width="8.28515625" customWidth="1"/>
    <col min="1031" max="1031" width="8.5703125" customWidth="1"/>
    <col min="1032" max="1032" width="8.28515625" customWidth="1"/>
    <col min="1033" max="1033" width="8.5703125" customWidth="1"/>
    <col min="1281" max="1281" width="11" customWidth="1"/>
    <col min="1282" max="1282" width="8.140625" customWidth="1"/>
    <col min="1283" max="1283" width="8.7109375" customWidth="1"/>
    <col min="1284" max="1284" width="8.28515625" customWidth="1"/>
    <col min="1285" max="1285" width="8.7109375" customWidth="1"/>
    <col min="1286" max="1286" width="8.28515625" customWidth="1"/>
    <col min="1287" max="1287" width="8.5703125" customWidth="1"/>
    <col min="1288" max="1288" width="8.28515625" customWidth="1"/>
    <col min="1289" max="1289" width="8.5703125" customWidth="1"/>
    <col min="1537" max="1537" width="11" customWidth="1"/>
    <col min="1538" max="1538" width="8.140625" customWidth="1"/>
    <col min="1539" max="1539" width="8.7109375" customWidth="1"/>
    <col min="1540" max="1540" width="8.28515625" customWidth="1"/>
    <col min="1541" max="1541" width="8.7109375" customWidth="1"/>
    <col min="1542" max="1542" width="8.28515625" customWidth="1"/>
    <col min="1543" max="1543" width="8.5703125" customWidth="1"/>
    <col min="1544" max="1544" width="8.28515625" customWidth="1"/>
    <col min="1545" max="1545" width="8.5703125" customWidth="1"/>
    <col min="1793" max="1793" width="11" customWidth="1"/>
    <col min="1794" max="1794" width="8.140625" customWidth="1"/>
    <col min="1795" max="1795" width="8.7109375" customWidth="1"/>
    <col min="1796" max="1796" width="8.28515625" customWidth="1"/>
    <col min="1797" max="1797" width="8.7109375" customWidth="1"/>
    <col min="1798" max="1798" width="8.28515625" customWidth="1"/>
    <col min="1799" max="1799" width="8.5703125" customWidth="1"/>
    <col min="1800" max="1800" width="8.28515625" customWidth="1"/>
    <col min="1801" max="1801" width="8.5703125" customWidth="1"/>
    <col min="2049" max="2049" width="11" customWidth="1"/>
    <col min="2050" max="2050" width="8.140625" customWidth="1"/>
    <col min="2051" max="2051" width="8.7109375" customWidth="1"/>
    <col min="2052" max="2052" width="8.28515625" customWidth="1"/>
    <col min="2053" max="2053" width="8.7109375" customWidth="1"/>
    <col min="2054" max="2054" width="8.28515625" customWidth="1"/>
    <col min="2055" max="2055" width="8.5703125" customWidth="1"/>
    <col min="2056" max="2056" width="8.28515625" customWidth="1"/>
    <col min="2057" max="2057" width="8.5703125" customWidth="1"/>
    <col min="2305" max="2305" width="11" customWidth="1"/>
    <col min="2306" max="2306" width="8.140625" customWidth="1"/>
    <col min="2307" max="2307" width="8.7109375" customWidth="1"/>
    <col min="2308" max="2308" width="8.28515625" customWidth="1"/>
    <col min="2309" max="2309" width="8.7109375" customWidth="1"/>
    <col min="2310" max="2310" width="8.28515625" customWidth="1"/>
    <col min="2311" max="2311" width="8.5703125" customWidth="1"/>
    <col min="2312" max="2312" width="8.28515625" customWidth="1"/>
    <col min="2313" max="2313" width="8.5703125" customWidth="1"/>
    <col min="2561" max="2561" width="11" customWidth="1"/>
    <col min="2562" max="2562" width="8.140625" customWidth="1"/>
    <col min="2563" max="2563" width="8.7109375" customWidth="1"/>
    <col min="2564" max="2564" width="8.28515625" customWidth="1"/>
    <col min="2565" max="2565" width="8.7109375" customWidth="1"/>
    <col min="2566" max="2566" width="8.28515625" customWidth="1"/>
    <col min="2567" max="2567" width="8.5703125" customWidth="1"/>
    <col min="2568" max="2568" width="8.28515625" customWidth="1"/>
    <col min="2569" max="2569" width="8.5703125" customWidth="1"/>
    <col min="2817" max="2817" width="11" customWidth="1"/>
    <col min="2818" max="2818" width="8.140625" customWidth="1"/>
    <col min="2819" max="2819" width="8.7109375" customWidth="1"/>
    <col min="2820" max="2820" width="8.28515625" customWidth="1"/>
    <col min="2821" max="2821" width="8.7109375" customWidth="1"/>
    <col min="2822" max="2822" width="8.28515625" customWidth="1"/>
    <col min="2823" max="2823" width="8.5703125" customWidth="1"/>
    <col min="2824" max="2824" width="8.28515625" customWidth="1"/>
    <col min="2825" max="2825" width="8.5703125" customWidth="1"/>
    <col min="3073" max="3073" width="11" customWidth="1"/>
    <col min="3074" max="3074" width="8.140625" customWidth="1"/>
    <col min="3075" max="3075" width="8.7109375" customWidth="1"/>
    <col min="3076" max="3076" width="8.28515625" customWidth="1"/>
    <col min="3077" max="3077" width="8.7109375" customWidth="1"/>
    <col min="3078" max="3078" width="8.28515625" customWidth="1"/>
    <col min="3079" max="3079" width="8.5703125" customWidth="1"/>
    <col min="3080" max="3080" width="8.28515625" customWidth="1"/>
    <col min="3081" max="3081" width="8.5703125" customWidth="1"/>
    <col min="3329" max="3329" width="11" customWidth="1"/>
    <col min="3330" max="3330" width="8.140625" customWidth="1"/>
    <col min="3331" max="3331" width="8.7109375" customWidth="1"/>
    <col min="3332" max="3332" width="8.28515625" customWidth="1"/>
    <col min="3333" max="3333" width="8.7109375" customWidth="1"/>
    <col min="3334" max="3334" width="8.28515625" customWidth="1"/>
    <col min="3335" max="3335" width="8.5703125" customWidth="1"/>
    <col min="3336" max="3336" width="8.28515625" customWidth="1"/>
    <col min="3337" max="3337" width="8.5703125" customWidth="1"/>
    <col min="3585" max="3585" width="11" customWidth="1"/>
    <col min="3586" max="3586" width="8.140625" customWidth="1"/>
    <col min="3587" max="3587" width="8.7109375" customWidth="1"/>
    <col min="3588" max="3588" width="8.28515625" customWidth="1"/>
    <col min="3589" max="3589" width="8.7109375" customWidth="1"/>
    <col min="3590" max="3590" width="8.28515625" customWidth="1"/>
    <col min="3591" max="3591" width="8.5703125" customWidth="1"/>
    <col min="3592" max="3592" width="8.28515625" customWidth="1"/>
    <col min="3593" max="3593" width="8.5703125" customWidth="1"/>
    <col min="3841" max="3841" width="11" customWidth="1"/>
    <col min="3842" max="3842" width="8.140625" customWidth="1"/>
    <col min="3843" max="3843" width="8.7109375" customWidth="1"/>
    <col min="3844" max="3844" width="8.28515625" customWidth="1"/>
    <col min="3845" max="3845" width="8.7109375" customWidth="1"/>
    <col min="3846" max="3846" width="8.28515625" customWidth="1"/>
    <col min="3847" max="3847" width="8.5703125" customWidth="1"/>
    <col min="3848" max="3848" width="8.28515625" customWidth="1"/>
    <col min="3849" max="3849" width="8.5703125" customWidth="1"/>
    <col min="4097" max="4097" width="11" customWidth="1"/>
    <col min="4098" max="4098" width="8.140625" customWidth="1"/>
    <col min="4099" max="4099" width="8.7109375" customWidth="1"/>
    <col min="4100" max="4100" width="8.28515625" customWidth="1"/>
    <col min="4101" max="4101" width="8.7109375" customWidth="1"/>
    <col min="4102" max="4102" width="8.28515625" customWidth="1"/>
    <col min="4103" max="4103" width="8.5703125" customWidth="1"/>
    <col min="4104" max="4104" width="8.28515625" customWidth="1"/>
    <col min="4105" max="4105" width="8.5703125" customWidth="1"/>
    <col min="4353" max="4353" width="11" customWidth="1"/>
    <col min="4354" max="4354" width="8.140625" customWidth="1"/>
    <col min="4355" max="4355" width="8.7109375" customWidth="1"/>
    <col min="4356" max="4356" width="8.28515625" customWidth="1"/>
    <col min="4357" max="4357" width="8.7109375" customWidth="1"/>
    <col min="4358" max="4358" width="8.28515625" customWidth="1"/>
    <col min="4359" max="4359" width="8.5703125" customWidth="1"/>
    <col min="4360" max="4360" width="8.28515625" customWidth="1"/>
    <col min="4361" max="4361" width="8.5703125" customWidth="1"/>
    <col min="4609" max="4609" width="11" customWidth="1"/>
    <col min="4610" max="4610" width="8.140625" customWidth="1"/>
    <col min="4611" max="4611" width="8.7109375" customWidth="1"/>
    <col min="4612" max="4612" width="8.28515625" customWidth="1"/>
    <col min="4613" max="4613" width="8.7109375" customWidth="1"/>
    <col min="4614" max="4614" width="8.28515625" customWidth="1"/>
    <col min="4615" max="4615" width="8.5703125" customWidth="1"/>
    <col min="4616" max="4616" width="8.28515625" customWidth="1"/>
    <col min="4617" max="4617" width="8.5703125" customWidth="1"/>
    <col min="4865" max="4865" width="11" customWidth="1"/>
    <col min="4866" max="4866" width="8.140625" customWidth="1"/>
    <col min="4867" max="4867" width="8.7109375" customWidth="1"/>
    <col min="4868" max="4868" width="8.28515625" customWidth="1"/>
    <col min="4869" max="4869" width="8.7109375" customWidth="1"/>
    <col min="4870" max="4870" width="8.28515625" customWidth="1"/>
    <col min="4871" max="4871" width="8.5703125" customWidth="1"/>
    <col min="4872" max="4872" width="8.28515625" customWidth="1"/>
    <col min="4873" max="4873" width="8.5703125" customWidth="1"/>
    <col min="5121" max="5121" width="11" customWidth="1"/>
    <col min="5122" max="5122" width="8.140625" customWidth="1"/>
    <col min="5123" max="5123" width="8.7109375" customWidth="1"/>
    <col min="5124" max="5124" width="8.28515625" customWidth="1"/>
    <col min="5125" max="5125" width="8.7109375" customWidth="1"/>
    <col min="5126" max="5126" width="8.28515625" customWidth="1"/>
    <col min="5127" max="5127" width="8.5703125" customWidth="1"/>
    <col min="5128" max="5128" width="8.28515625" customWidth="1"/>
    <col min="5129" max="5129" width="8.5703125" customWidth="1"/>
    <col min="5377" max="5377" width="11" customWidth="1"/>
    <col min="5378" max="5378" width="8.140625" customWidth="1"/>
    <col min="5379" max="5379" width="8.7109375" customWidth="1"/>
    <col min="5380" max="5380" width="8.28515625" customWidth="1"/>
    <col min="5381" max="5381" width="8.7109375" customWidth="1"/>
    <col min="5382" max="5382" width="8.28515625" customWidth="1"/>
    <col min="5383" max="5383" width="8.5703125" customWidth="1"/>
    <col min="5384" max="5384" width="8.28515625" customWidth="1"/>
    <col min="5385" max="5385" width="8.5703125" customWidth="1"/>
    <col min="5633" max="5633" width="11" customWidth="1"/>
    <col min="5634" max="5634" width="8.140625" customWidth="1"/>
    <col min="5635" max="5635" width="8.7109375" customWidth="1"/>
    <col min="5636" max="5636" width="8.28515625" customWidth="1"/>
    <col min="5637" max="5637" width="8.7109375" customWidth="1"/>
    <col min="5638" max="5638" width="8.28515625" customWidth="1"/>
    <col min="5639" max="5639" width="8.5703125" customWidth="1"/>
    <col min="5640" max="5640" width="8.28515625" customWidth="1"/>
    <col min="5641" max="5641" width="8.5703125" customWidth="1"/>
    <col min="5889" max="5889" width="11" customWidth="1"/>
    <col min="5890" max="5890" width="8.140625" customWidth="1"/>
    <col min="5891" max="5891" width="8.7109375" customWidth="1"/>
    <col min="5892" max="5892" width="8.28515625" customWidth="1"/>
    <col min="5893" max="5893" width="8.7109375" customWidth="1"/>
    <col min="5894" max="5894" width="8.28515625" customWidth="1"/>
    <col min="5895" max="5895" width="8.5703125" customWidth="1"/>
    <col min="5896" max="5896" width="8.28515625" customWidth="1"/>
    <col min="5897" max="5897" width="8.5703125" customWidth="1"/>
    <col min="6145" max="6145" width="11" customWidth="1"/>
    <col min="6146" max="6146" width="8.140625" customWidth="1"/>
    <col min="6147" max="6147" width="8.7109375" customWidth="1"/>
    <col min="6148" max="6148" width="8.28515625" customWidth="1"/>
    <col min="6149" max="6149" width="8.7109375" customWidth="1"/>
    <col min="6150" max="6150" width="8.28515625" customWidth="1"/>
    <col min="6151" max="6151" width="8.5703125" customWidth="1"/>
    <col min="6152" max="6152" width="8.28515625" customWidth="1"/>
    <col min="6153" max="6153" width="8.5703125" customWidth="1"/>
    <col min="6401" max="6401" width="11" customWidth="1"/>
    <col min="6402" max="6402" width="8.140625" customWidth="1"/>
    <col min="6403" max="6403" width="8.7109375" customWidth="1"/>
    <col min="6404" max="6404" width="8.28515625" customWidth="1"/>
    <col min="6405" max="6405" width="8.7109375" customWidth="1"/>
    <col min="6406" max="6406" width="8.28515625" customWidth="1"/>
    <col min="6407" max="6407" width="8.5703125" customWidth="1"/>
    <col min="6408" max="6408" width="8.28515625" customWidth="1"/>
    <col min="6409" max="6409" width="8.5703125" customWidth="1"/>
    <col min="6657" max="6657" width="11" customWidth="1"/>
    <col min="6658" max="6658" width="8.140625" customWidth="1"/>
    <col min="6659" max="6659" width="8.7109375" customWidth="1"/>
    <col min="6660" max="6660" width="8.28515625" customWidth="1"/>
    <col min="6661" max="6661" width="8.7109375" customWidth="1"/>
    <col min="6662" max="6662" width="8.28515625" customWidth="1"/>
    <col min="6663" max="6663" width="8.5703125" customWidth="1"/>
    <col min="6664" max="6664" width="8.28515625" customWidth="1"/>
    <col min="6665" max="6665" width="8.5703125" customWidth="1"/>
    <col min="6913" max="6913" width="11" customWidth="1"/>
    <col min="6914" max="6914" width="8.140625" customWidth="1"/>
    <col min="6915" max="6915" width="8.7109375" customWidth="1"/>
    <col min="6916" max="6916" width="8.28515625" customWidth="1"/>
    <col min="6917" max="6917" width="8.7109375" customWidth="1"/>
    <col min="6918" max="6918" width="8.28515625" customWidth="1"/>
    <col min="6919" max="6919" width="8.5703125" customWidth="1"/>
    <col min="6920" max="6920" width="8.28515625" customWidth="1"/>
    <col min="6921" max="6921" width="8.5703125" customWidth="1"/>
    <col min="7169" max="7169" width="11" customWidth="1"/>
    <col min="7170" max="7170" width="8.140625" customWidth="1"/>
    <col min="7171" max="7171" width="8.7109375" customWidth="1"/>
    <col min="7172" max="7172" width="8.28515625" customWidth="1"/>
    <col min="7173" max="7173" width="8.7109375" customWidth="1"/>
    <col min="7174" max="7174" width="8.28515625" customWidth="1"/>
    <col min="7175" max="7175" width="8.5703125" customWidth="1"/>
    <col min="7176" max="7176" width="8.28515625" customWidth="1"/>
    <col min="7177" max="7177" width="8.5703125" customWidth="1"/>
    <col min="7425" max="7425" width="11" customWidth="1"/>
    <col min="7426" max="7426" width="8.140625" customWidth="1"/>
    <col min="7427" max="7427" width="8.7109375" customWidth="1"/>
    <col min="7428" max="7428" width="8.28515625" customWidth="1"/>
    <col min="7429" max="7429" width="8.7109375" customWidth="1"/>
    <col min="7430" max="7430" width="8.28515625" customWidth="1"/>
    <col min="7431" max="7431" width="8.5703125" customWidth="1"/>
    <col min="7432" max="7432" width="8.28515625" customWidth="1"/>
    <col min="7433" max="7433" width="8.5703125" customWidth="1"/>
    <col min="7681" max="7681" width="11" customWidth="1"/>
    <col min="7682" max="7682" width="8.140625" customWidth="1"/>
    <col min="7683" max="7683" width="8.7109375" customWidth="1"/>
    <col min="7684" max="7684" width="8.28515625" customWidth="1"/>
    <col min="7685" max="7685" width="8.7109375" customWidth="1"/>
    <col min="7686" max="7686" width="8.28515625" customWidth="1"/>
    <col min="7687" max="7687" width="8.5703125" customWidth="1"/>
    <col min="7688" max="7688" width="8.28515625" customWidth="1"/>
    <col min="7689" max="7689" width="8.5703125" customWidth="1"/>
    <col min="7937" max="7937" width="11" customWidth="1"/>
    <col min="7938" max="7938" width="8.140625" customWidth="1"/>
    <col min="7939" max="7939" width="8.7109375" customWidth="1"/>
    <col min="7940" max="7940" width="8.28515625" customWidth="1"/>
    <col min="7941" max="7941" width="8.7109375" customWidth="1"/>
    <col min="7942" max="7942" width="8.28515625" customWidth="1"/>
    <col min="7943" max="7943" width="8.5703125" customWidth="1"/>
    <col min="7944" max="7944" width="8.28515625" customWidth="1"/>
    <col min="7945" max="7945" width="8.5703125" customWidth="1"/>
    <col min="8193" max="8193" width="11" customWidth="1"/>
    <col min="8194" max="8194" width="8.140625" customWidth="1"/>
    <col min="8195" max="8195" width="8.7109375" customWidth="1"/>
    <col min="8196" max="8196" width="8.28515625" customWidth="1"/>
    <col min="8197" max="8197" width="8.7109375" customWidth="1"/>
    <col min="8198" max="8198" width="8.28515625" customWidth="1"/>
    <col min="8199" max="8199" width="8.5703125" customWidth="1"/>
    <col min="8200" max="8200" width="8.28515625" customWidth="1"/>
    <col min="8201" max="8201" width="8.5703125" customWidth="1"/>
    <col min="8449" max="8449" width="11" customWidth="1"/>
    <col min="8450" max="8450" width="8.140625" customWidth="1"/>
    <col min="8451" max="8451" width="8.7109375" customWidth="1"/>
    <col min="8452" max="8452" width="8.28515625" customWidth="1"/>
    <col min="8453" max="8453" width="8.7109375" customWidth="1"/>
    <col min="8454" max="8454" width="8.28515625" customWidth="1"/>
    <col min="8455" max="8455" width="8.5703125" customWidth="1"/>
    <col min="8456" max="8456" width="8.28515625" customWidth="1"/>
    <col min="8457" max="8457" width="8.5703125" customWidth="1"/>
    <col min="8705" max="8705" width="11" customWidth="1"/>
    <col min="8706" max="8706" width="8.140625" customWidth="1"/>
    <col min="8707" max="8707" width="8.7109375" customWidth="1"/>
    <col min="8708" max="8708" width="8.28515625" customWidth="1"/>
    <col min="8709" max="8709" width="8.7109375" customWidth="1"/>
    <col min="8710" max="8710" width="8.28515625" customWidth="1"/>
    <col min="8711" max="8711" width="8.5703125" customWidth="1"/>
    <col min="8712" max="8712" width="8.28515625" customWidth="1"/>
    <col min="8713" max="8713" width="8.5703125" customWidth="1"/>
    <col min="8961" max="8961" width="11" customWidth="1"/>
    <col min="8962" max="8962" width="8.140625" customWidth="1"/>
    <col min="8963" max="8963" width="8.7109375" customWidth="1"/>
    <col min="8964" max="8964" width="8.28515625" customWidth="1"/>
    <col min="8965" max="8965" width="8.7109375" customWidth="1"/>
    <col min="8966" max="8966" width="8.28515625" customWidth="1"/>
    <col min="8967" max="8967" width="8.5703125" customWidth="1"/>
    <col min="8968" max="8968" width="8.28515625" customWidth="1"/>
    <col min="8969" max="8969" width="8.5703125" customWidth="1"/>
    <col min="9217" max="9217" width="11" customWidth="1"/>
    <col min="9218" max="9218" width="8.140625" customWidth="1"/>
    <col min="9219" max="9219" width="8.7109375" customWidth="1"/>
    <col min="9220" max="9220" width="8.28515625" customWidth="1"/>
    <col min="9221" max="9221" width="8.7109375" customWidth="1"/>
    <col min="9222" max="9222" width="8.28515625" customWidth="1"/>
    <col min="9223" max="9223" width="8.5703125" customWidth="1"/>
    <col min="9224" max="9224" width="8.28515625" customWidth="1"/>
    <col min="9225" max="9225" width="8.5703125" customWidth="1"/>
    <col min="9473" max="9473" width="11" customWidth="1"/>
    <col min="9474" max="9474" width="8.140625" customWidth="1"/>
    <col min="9475" max="9475" width="8.7109375" customWidth="1"/>
    <col min="9476" max="9476" width="8.28515625" customWidth="1"/>
    <col min="9477" max="9477" width="8.7109375" customWidth="1"/>
    <col min="9478" max="9478" width="8.28515625" customWidth="1"/>
    <col min="9479" max="9479" width="8.5703125" customWidth="1"/>
    <col min="9480" max="9480" width="8.28515625" customWidth="1"/>
    <col min="9481" max="9481" width="8.5703125" customWidth="1"/>
    <col min="9729" max="9729" width="11" customWidth="1"/>
    <col min="9730" max="9730" width="8.140625" customWidth="1"/>
    <col min="9731" max="9731" width="8.7109375" customWidth="1"/>
    <col min="9732" max="9732" width="8.28515625" customWidth="1"/>
    <col min="9733" max="9733" width="8.7109375" customWidth="1"/>
    <col min="9734" max="9734" width="8.28515625" customWidth="1"/>
    <col min="9735" max="9735" width="8.5703125" customWidth="1"/>
    <col min="9736" max="9736" width="8.28515625" customWidth="1"/>
    <col min="9737" max="9737" width="8.5703125" customWidth="1"/>
    <col min="9985" max="9985" width="11" customWidth="1"/>
    <col min="9986" max="9986" width="8.140625" customWidth="1"/>
    <col min="9987" max="9987" width="8.7109375" customWidth="1"/>
    <col min="9988" max="9988" width="8.28515625" customWidth="1"/>
    <col min="9989" max="9989" width="8.7109375" customWidth="1"/>
    <col min="9990" max="9990" width="8.28515625" customWidth="1"/>
    <col min="9991" max="9991" width="8.5703125" customWidth="1"/>
    <col min="9992" max="9992" width="8.28515625" customWidth="1"/>
    <col min="9993" max="9993" width="8.5703125" customWidth="1"/>
    <col min="10241" max="10241" width="11" customWidth="1"/>
    <col min="10242" max="10242" width="8.140625" customWidth="1"/>
    <col min="10243" max="10243" width="8.7109375" customWidth="1"/>
    <col min="10244" max="10244" width="8.28515625" customWidth="1"/>
    <col min="10245" max="10245" width="8.7109375" customWidth="1"/>
    <col min="10246" max="10246" width="8.28515625" customWidth="1"/>
    <col min="10247" max="10247" width="8.5703125" customWidth="1"/>
    <col min="10248" max="10248" width="8.28515625" customWidth="1"/>
    <col min="10249" max="10249" width="8.5703125" customWidth="1"/>
    <col min="10497" max="10497" width="11" customWidth="1"/>
    <col min="10498" max="10498" width="8.140625" customWidth="1"/>
    <col min="10499" max="10499" width="8.7109375" customWidth="1"/>
    <col min="10500" max="10500" width="8.28515625" customWidth="1"/>
    <col min="10501" max="10501" width="8.7109375" customWidth="1"/>
    <col min="10502" max="10502" width="8.28515625" customWidth="1"/>
    <col min="10503" max="10503" width="8.5703125" customWidth="1"/>
    <col min="10504" max="10504" width="8.28515625" customWidth="1"/>
    <col min="10505" max="10505" width="8.5703125" customWidth="1"/>
    <col min="10753" max="10753" width="11" customWidth="1"/>
    <col min="10754" max="10754" width="8.140625" customWidth="1"/>
    <col min="10755" max="10755" width="8.7109375" customWidth="1"/>
    <col min="10756" max="10756" width="8.28515625" customWidth="1"/>
    <col min="10757" max="10757" width="8.7109375" customWidth="1"/>
    <col min="10758" max="10758" width="8.28515625" customWidth="1"/>
    <col min="10759" max="10759" width="8.5703125" customWidth="1"/>
    <col min="10760" max="10760" width="8.28515625" customWidth="1"/>
    <col min="10761" max="10761" width="8.5703125" customWidth="1"/>
    <col min="11009" max="11009" width="11" customWidth="1"/>
    <col min="11010" max="11010" width="8.140625" customWidth="1"/>
    <col min="11011" max="11011" width="8.7109375" customWidth="1"/>
    <col min="11012" max="11012" width="8.28515625" customWidth="1"/>
    <col min="11013" max="11013" width="8.7109375" customWidth="1"/>
    <col min="11014" max="11014" width="8.28515625" customWidth="1"/>
    <col min="11015" max="11015" width="8.5703125" customWidth="1"/>
    <col min="11016" max="11016" width="8.28515625" customWidth="1"/>
    <col min="11017" max="11017" width="8.5703125" customWidth="1"/>
    <col min="11265" max="11265" width="11" customWidth="1"/>
    <col min="11266" max="11266" width="8.140625" customWidth="1"/>
    <col min="11267" max="11267" width="8.7109375" customWidth="1"/>
    <col min="11268" max="11268" width="8.28515625" customWidth="1"/>
    <col min="11269" max="11269" width="8.7109375" customWidth="1"/>
    <col min="11270" max="11270" width="8.28515625" customWidth="1"/>
    <col min="11271" max="11271" width="8.5703125" customWidth="1"/>
    <col min="11272" max="11272" width="8.28515625" customWidth="1"/>
    <col min="11273" max="11273" width="8.5703125" customWidth="1"/>
    <col min="11521" max="11521" width="11" customWidth="1"/>
    <col min="11522" max="11522" width="8.140625" customWidth="1"/>
    <col min="11523" max="11523" width="8.7109375" customWidth="1"/>
    <col min="11524" max="11524" width="8.28515625" customWidth="1"/>
    <col min="11525" max="11525" width="8.7109375" customWidth="1"/>
    <col min="11526" max="11526" width="8.28515625" customWidth="1"/>
    <col min="11527" max="11527" width="8.5703125" customWidth="1"/>
    <col min="11528" max="11528" width="8.28515625" customWidth="1"/>
    <col min="11529" max="11529" width="8.5703125" customWidth="1"/>
    <col min="11777" max="11777" width="11" customWidth="1"/>
    <col min="11778" max="11778" width="8.140625" customWidth="1"/>
    <col min="11779" max="11779" width="8.7109375" customWidth="1"/>
    <col min="11780" max="11780" width="8.28515625" customWidth="1"/>
    <col min="11781" max="11781" width="8.7109375" customWidth="1"/>
    <col min="11782" max="11782" width="8.28515625" customWidth="1"/>
    <col min="11783" max="11783" width="8.5703125" customWidth="1"/>
    <col min="11784" max="11784" width="8.28515625" customWidth="1"/>
    <col min="11785" max="11785" width="8.5703125" customWidth="1"/>
    <col min="12033" max="12033" width="11" customWidth="1"/>
    <col min="12034" max="12034" width="8.140625" customWidth="1"/>
    <col min="12035" max="12035" width="8.7109375" customWidth="1"/>
    <col min="12036" max="12036" width="8.28515625" customWidth="1"/>
    <col min="12037" max="12037" width="8.7109375" customWidth="1"/>
    <col min="12038" max="12038" width="8.28515625" customWidth="1"/>
    <col min="12039" max="12039" width="8.5703125" customWidth="1"/>
    <col min="12040" max="12040" width="8.28515625" customWidth="1"/>
    <col min="12041" max="12041" width="8.5703125" customWidth="1"/>
    <col min="12289" max="12289" width="11" customWidth="1"/>
    <col min="12290" max="12290" width="8.140625" customWidth="1"/>
    <col min="12291" max="12291" width="8.7109375" customWidth="1"/>
    <col min="12292" max="12292" width="8.28515625" customWidth="1"/>
    <col min="12293" max="12293" width="8.7109375" customWidth="1"/>
    <col min="12294" max="12294" width="8.28515625" customWidth="1"/>
    <col min="12295" max="12295" width="8.5703125" customWidth="1"/>
    <col min="12296" max="12296" width="8.28515625" customWidth="1"/>
    <col min="12297" max="12297" width="8.5703125" customWidth="1"/>
    <col min="12545" max="12545" width="11" customWidth="1"/>
    <col min="12546" max="12546" width="8.140625" customWidth="1"/>
    <col min="12547" max="12547" width="8.7109375" customWidth="1"/>
    <col min="12548" max="12548" width="8.28515625" customWidth="1"/>
    <col min="12549" max="12549" width="8.7109375" customWidth="1"/>
    <col min="12550" max="12550" width="8.28515625" customWidth="1"/>
    <col min="12551" max="12551" width="8.5703125" customWidth="1"/>
    <col min="12552" max="12552" width="8.28515625" customWidth="1"/>
    <col min="12553" max="12553" width="8.5703125" customWidth="1"/>
    <col min="12801" max="12801" width="11" customWidth="1"/>
    <col min="12802" max="12802" width="8.140625" customWidth="1"/>
    <col min="12803" max="12803" width="8.7109375" customWidth="1"/>
    <col min="12804" max="12804" width="8.28515625" customWidth="1"/>
    <col min="12805" max="12805" width="8.7109375" customWidth="1"/>
    <col min="12806" max="12806" width="8.28515625" customWidth="1"/>
    <col min="12807" max="12807" width="8.5703125" customWidth="1"/>
    <col min="12808" max="12808" width="8.28515625" customWidth="1"/>
    <col min="12809" max="12809" width="8.5703125" customWidth="1"/>
    <col min="13057" max="13057" width="11" customWidth="1"/>
    <col min="13058" max="13058" width="8.140625" customWidth="1"/>
    <col min="13059" max="13059" width="8.7109375" customWidth="1"/>
    <col min="13060" max="13060" width="8.28515625" customWidth="1"/>
    <col min="13061" max="13061" width="8.7109375" customWidth="1"/>
    <col min="13062" max="13062" width="8.28515625" customWidth="1"/>
    <col min="13063" max="13063" width="8.5703125" customWidth="1"/>
    <col min="13064" max="13064" width="8.28515625" customWidth="1"/>
    <col min="13065" max="13065" width="8.5703125" customWidth="1"/>
    <col min="13313" max="13313" width="11" customWidth="1"/>
    <col min="13314" max="13314" width="8.140625" customWidth="1"/>
    <col min="13315" max="13315" width="8.7109375" customWidth="1"/>
    <col min="13316" max="13316" width="8.28515625" customWidth="1"/>
    <col min="13317" max="13317" width="8.7109375" customWidth="1"/>
    <col min="13318" max="13318" width="8.28515625" customWidth="1"/>
    <col min="13319" max="13319" width="8.5703125" customWidth="1"/>
    <col min="13320" max="13320" width="8.28515625" customWidth="1"/>
    <col min="13321" max="13321" width="8.5703125" customWidth="1"/>
    <col min="13569" max="13569" width="11" customWidth="1"/>
    <col min="13570" max="13570" width="8.140625" customWidth="1"/>
    <col min="13571" max="13571" width="8.7109375" customWidth="1"/>
    <col min="13572" max="13572" width="8.28515625" customWidth="1"/>
    <col min="13573" max="13573" width="8.7109375" customWidth="1"/>
    <col min="13574" max="13574" width="8.28515625" customWidth="1"/>
    <col min="13575" max="13575" width="8.5703125" customWidth="1"/>
    <col min="13576" max="13576" width="8.28515625" customWidth="1"/>
    <col min="13577" max="13577" width="8.5703125" customWidth="1"/>
    <col min="13825" max="13825" width="11" customWidth="1"/>
    <col min="13826" max="13826" width="8.140625" customWidth="1"/>
    <col min="13827" max="13827" width="8.7109375" customWidth="1"/>
    <col min="13828" max="13828" width="8.28515625" customWidth="1"/>
    <col min="13829" max="13829" width="8.7109375" customWidth="1"/>
    <col min="13830" max="13830" width="8.28515625" customWidth="1"/>
    <col min="13831" max="13831" width="8.5703125" customWidth="1"/>
    <col min="13832" max="13832" width="8.28515625" customWidth="1"/>
    <col min="13833" max="13833" width="8.5703125" customWidth="1"/>
    <col min="14081" max="14081" width="11" customWidth="1"/>
    <col min="14082" max="14082" width="8.140625" customWidth="1"/>
    <col min="14083" max="14083" width="8.7109375" customWidth="1"/>
    <col min="14084" max="14084" width="8.28515625" customWidth="1"/>
    <col min="14085" max="14085" width="8.7109375" customWidth="1"/>
    <col min="14086" max="14086" width="8.28515625" customWidth="1"/>
    <col min="14087" max="14087" width="8.5703125" customWidth="1"/>
    <col min="14088" max="14088" width="8.28515625" customWidth="1"/>
    <col min="14089" max="14089" width="8.5703125" customWidth="1"/>
    <col min="14337" max="14337" width="11" customWidth="1"/>
    <col min="14338" max="14338" width="8.140625" customWidth="1"/>
    <col min="14339" max="14339" width="8.7109375" customWidth="1"/>
    <col min="14340" max="14340" width="8.28515625" customWidth="1"/>
    <col min="14341" max="14341" width="8.7109375" customWidth="1"/>
    <col min="14342" max="14342" width="8.28515625" customWidth="1"/>
    <col min="14343" max="14343" width="8.5703125" customWidth="1"/>
    <col min="14344" max="14344" width="8.28515625" customWidth="1"/>
    <col min="14345" max="14345" width="8.5703125" customWidth="1"/>
    <col min="14593" max="14593" width="11" customWidth="1"/>
    <col min="14594" max="14594" width="8.140625" customWidth="1"/>
    <col min="14595" max="14595" width="8.7109375" customWidth="1"/>
    <col min="14596" max="14596" width="8.28515625" customWidth="1"/>
    <col min="14597" max="14597" width="8.7109375" customWidth="1"/>
    <col min="14598" max="14598" width="8.28515625" customWidth="1"/>
    <col min="14599" max="14599" width="8.5703125" customWidth="1"/>
    <col min="14600" max="14600" width="8.28515625" customWidth="1"/>
    <col min="14601" max="14601" width="8.5703125" customWidth="1"/>
    <col min="14849" max="14849" width="11" customWidth="1"/>
    <col min="14850" max="14850" width="8.140625" customWidth="1"/>
    <col min="14851" max="14851" width="8.7109375" customWidth="1"/>
    <col min="14852" max="14852" width="8.28515625" customWidth="1"/>
    <col min="14853" max="14853" width="8.7109375" customWidth="1"/>
    <col min="14854" max="14854" width="8.28515625" customWidth="1"/>
    <col min="14855" max="14855" width="8.5703125" customWidth="1"/>
    <col min="14856" max="14856" width="8.28515625" customWidth="1"/>
    <col min="14857" max="14857" width="8.5703125" customWidth="1"/>
    <col min="15105" max="15105" width="11" customWidth="1"/>
    <col min="15106" max="15106" width="8.140625" customWidth="1"/>
    <col min="15107" max="15107" width="8.7109375" customWidth="1"/>
    <col min="15108" max="15108" width="8.28515625" customWidth="1"/>
    <col min="15109" max="15109" width="8.7109375" customWidth="1"/>
    <col min="15110" max="15110" width="8.28515625" customWidth="1"/>
    <col min="15111" max="15111" width="8.5703125" customWidth="1"/>
    <col min="15112" max="15112" width="8.28515625" customWidth="1"/>
    <col min="15113" max="15113" width="8.5703125" customWidth="1"/>
    <col min="15361" max="15361" width="11" customWidth="1"/>
    <col min="15362" max="15362" width="8.140625" customWidth="1"/>
    <col min="15363" max="15363" width="8.7109375" customWidth="1"/>
    <col min="15364" max="15364" width="8.28515625" customWidth="1"/>
    <col min="15365" max="15365" width="8.7109375" customWidth="1"/>
    <col min="15366" max="15366" width="8.28515625" customWidth="1"/>
    <col min="15367" max="15367" width="8.5703125" customWidth="1"/>
    <col min="15368" max="15368" width="8.28515625" customWidth="1"/>
    <col min="15369" max="15369" width="8.5703125" customWidth="1"/>
    <col min="15617" max="15617" width="11" customWidth="1"/>
    <col min="15618" max="15618" width="8.140625" customWidth="1"/>
    <col min="15619" max="15619" width="8.7109375" customWidth="1"/>
    <col min="15620" max="15620" width="8.28515625" customWidth="1"/>
    <col min="15621" max="15621" width="8.7109375" customWidth="1"/>
    <col min="15622" max="15622" width="8.28515625" customWidth="1"/>
    <col min="15623" max="15623" width="8.5703125" customWidth="1"/>
    <col min="15624" max="15624" width="8.28515625" customWidth="1"/>
    <col min="15625" max="15625" width="8.5703125" customWidth="1"/>
    <col min="15873" max="15873" width="11" customWidth="1"/>
    <col min="15874" max="15874" width="8.140625" customWidth="1"/>
    <col min="15875" max="15875" width="8.7109375" customWidth="1"/>
    <col min="15876" max="15876" width="8.28515625" customWidth="1"/>
    <col min="15877" max="15877" width="8.7109375" customWidth="1"/>
    <col min="15878" max="15878" width="8.28515625" customWidth="1"/>
    <col min="15879" max="15879" width="8.5703125" customWidth="1"/>
    <col min="15880" max="15880" width="8.28515625" customWidth="1"/>
    <col min="15881" max="15881" width="8.5703125" customWidth="1"/>
    <col min="16129" max="16129" width="11" customWidth="1"/>
    <col min="16130" max="16130" width="8.140625" customWidth="1"/>
    <col min="16131" max="16131" width="8.7109375" customWidth="1"/>
    <col min="16132" max="16132" width="8.28515625" customWidth="1"/>
    <col min="16133" max="16133" width="8.7109375" customWidth="1"/>
    <col min="16134" max="16134" width="8.28515625" customWidth="1"/>
    <col min="16135" max="16135" width="8.5703125" customWidth="1"/>
    <col min="16136" max="16136" width="8.28515625" customWidth="1"/>
    <col min="16137" max="16137" width="8.5703125" customWidth="1"/>
  </cols>
  <sheetData>
    <row r="1" spans="1:12" ht="12.75" customHeight="1">
      <c r="A1" s="1" t="s">
        <v>42</v>
      </c>
      <c r="B1" s="1"/>
      <c r="C1" s="1"/>
      <c r="D1" s="1"/>
      <c r="E1" s="1"/>
      <c r="F1" s="1"/>
      <c r="G1" s="1"/>
      <c r="H1" s="1"/>
      <c r="I1" s="1"/>
      <c r="J1" s="2"/>
    </row>
    <row r="2" spans="1:12" ht="12.75" customHeight="1">
      <c r="A2" s="1" t="s">
        <v>43</v>
      </c>
      <c r="B2" s="1"/>
      <c r="C2" s="1"/>
      <c r="D2" s="1"/>
      <c r="E2" s="1"/>
      <c r="F2" s="1"/>
      <c r="G2" s="1"/>
      <c r="H2" s="1"/>
      <c r="I2" s="1"/>
      <c r="J2" s="2"/>
    </row>
    <row r="3" spans="1:12" ht="12.75" customHeight="1">
      <c r="A3" s="2"/>
      <c r="B3" s="2"/>
      <c r="C3" s="2"/>
      <c r="D3" s="2"/>
      <c r="E3" s="2"/>
      <c r="F3" s="2"/>
      <c r="G3" s="2"/>
      <c r="H3" s="2"/>
      <c r="I3" s="2"/>
      <c r="J3" s="2"/>
    </row>
    <row r="4" spans="1:12" ht="15" customHeight="1">
      <c r="A4" s="14" t="s">
        <v>2</v>
      </c>
      <c r="B4" s="15"/>
      <c r="C4" s="14" t="s">
        <v>44</v>
      </c>
      <c r="D4" s="14"/>
      <c r="E4" s="14" t="s">
        <v>45</v>
      </c>
      <c r="F4" s="14"/>
      <c r="G4" s="14" t="s">
        <v>46</v>
      </c>
      <c r="H4" s="14"/>
      <c r="I4" s="14" t="s">
        <v>47</v>
      </c>
      <c r="J4" s="2"/>
    </row>
    <row r="5" spans="1:12" ht="12.75" customHeight="1">
      <c r="A5" s="2"/>
      <c r="B5" s="2"/>
      <c r="C5" s="16" t="s">
        <v>3</v>
      </c>
      <c r="D5" s="16"/>
      <c r="E5" s="16"/>
      <c r="F5" s="16"/>
      <c r="G5" s="16"/>
      <c r="H5" s="16"/>
      <c r="I5" s="16"/>
      <c r="J5" s="2"/>
    </row>
    <row r="6" spans="1:12" ht="12.75" customHeight="1">
      <c r="A6" s="2">
        <v>1980</v>
      </c>
      <c r="B6" s="2"/>
      <c r="C6" s="9">
        <f>E6+G6</f>
        <v>60.8</v>
      </c>
      <c r="D6" s="9"/>
      <c r="E6" s="9">
        <v>35</v>
      </c>
      <c r="F6" s="9"/>
      <c r="G6" s="9">
        <v>25.8</v>
      </c>
      <c r="H6" s="9"/>
      <c r="I6" s="17" t="s">
        <v>48</v>
      </c>
      <c r="J6" s="2"/>
      <c r="L6" s="18"/>
    </row>
    <row r="7" spans="1:12" ht="12.75" customHeight="1">
      <c r="A7" s="2">
        <v>1990</v>
      </c>
      <c r="B7" s="2"/>
      <c r="C7" s="19">
        <f>E7+G7</f>
        <v>182.2</v>
      </c>
      <c r="D7" s="19"/>
      <c r="E7" s="19">
        <v>109.7</v>
      </c>
      <c r="F7" s="19"/>
      <c r="G7" s="19">
        <v>72.5</v>
      </c>
      <c r="H7" s="19"/>
      <c r="I7" s="20" t="s">
        <v>48</v>
      </c>
      <c r="J7" s="2"/>
      <c r="L7" s="18"/>
    </row>
    <row r="8" spans="1:12" ht="12.75" customHeight="1">
      <c r="A8" s="2">
        <v>2000</v>
      </c>
      <c r="B8" s="2"/>
      <c r="C8" s="19">
        <f>E8+G8+I8</f>
        <v>428.7</v>
      </c>
      <c r="D8" s="19"/>
      <c r="E8" s="19">
        <v>219</v>
      </c>
      <c r="F8" s="19"/>
      <c r="G8" s="19">
        <v>208</v>
      </c>
      <c r="H8" s="19"/>
      <c r="I8" s="9">
        <v>1.7</v>
      </c>
      <c r="J8" s="2"/>
      <c r="L8" s="18"/>
    </row>
    <row r="9" spans="1:12" ht="12.75" customHeight="1">
      <c r="A9" s="2">
        <v>2005</v>
      </c>
      <c r="B9" s="2"/>
      <c r="C9" s="19">
        <f>E9+G9+I9</f>
        <v>664.04100000000005</v>
      </c>
      <c r="D9" s="19"/>
      <c r="E9" s="19">
        <v>339.43</v>
      </c>
      <c r="F9" s="19"/>
      <c r="G9" s="19">
        <f>317.344-0.133</f>
        <v>317.21100000000001</v>
      </c>
      <c r="H9" s="19"/>
      <c r="I9" s="19">
        <v>7.4</v>
      </c>
      <c r="J9" s="2"/>
      <c r="L9" s="18"/>
    </row>
    <row r="10" spans="1:12" ht="12.75" customHeight="1">
      <c r="A10" s="7">
        <v>2008</v>
      </c>
      <c r="B10" s="7"/>
      <c r="C10" s="21">
        <f>E10+G10+I10</f>
        <v>822.77200000000005</v>
      </c>
      <c r="D10" s="21"/>
      <c r="E10" s="21">
        <v>460.92500000000001</v>
      </c>
      <c r="F10" s="21"/>
      <c r="G10" s="21">
        <v>351.8</v>
      </c>
      <c r="H10" s="21"/>
      <c r="I10" s="21">
        <v>10.047000000000001</v>
      </c>
      <c r="J10" s="2"/>
      <c r="L10" s="18"/>
    </row>
    <row r="11" spans="1:12" ht="15" customHeight="1">
      <c r="A11" s="22" t="s">
        <v>49</v>
      </c>
      <c r="B11" s="22"/>
      <c r="C11" s="2"/>
      <c r="D11" s="2"/>
      <c r="E11" s="2"/>
      <c r="F11" s="2"/>
      <c r="G11" s="2"/>
      <c r="H11" s="2"/>
      <c r="I11" s="2"/>
      <c r="J11" s="2"/>
    </row>
    <row r="12" spans="1:12" ht="15" customHeight="1">
      <c r="A12" s="2" t="s">
        <v>50</v>
      </c>
      <c r="B12" s="2"/>
      <c r="C12" s="2"/>
      <c r="D12" s="2"/>
      <c r="E12" s="2"/>
      <c r="F12" s="2"/>
      <c r="G12" s="2"/>
      <c r="H12" s="2"/>
      <c r="I12" s="2"/>
      <c r="J12" s="2"/>
    </row>
    <row r="13" spans="1:12" ht="15" customHeight="1">
      <c r="A13" s="2" t="s">
        <v>51</v>
      </c>
      <c r="B13" s="2"/>
      <c r="C13" s="2"/>
      <c r="D13" s="2"/>
      <c r="E13" s="2"/>
      <c r="F13" s="2"/>
      <c r="G13" s="2"/>
      <c r="H13" s="2"/>
      <c r="I13" s="2"/>
      <c r="J13" s="2"/>
    </row>
    <row r="14" spans="1:12" ht="15" customHeight="1">
      <c r="A14" s="2" t="s">
        <v>52</v>
      </c>
      <c r="B14" s="2"/>
      <c r="C14" s="2"/>
      <c r="D14" s="2"/>
      <c r="E14" s="2"/>
      <c r="F14" s="2"/>
      <c r="G14" s="2"/>
      <c r="H14" s="2"/>
      <c r="I14" s="2"/>
      <c r="J14" s="2"/>
      <c r="K14" s="23"/>
    </row>
    <row r="15" spans="1:12" ht="15" customHeight="1">
      <c r="A15" s="2" t="s">
        <v>53</v>
      </c>
      <c r="B15" s="2"/>
      <c r="C15" s="2"/>
      <c r="D15" s="2"/>
      <c r="E15" s="2"/>
      <c r="F15" s="2"/>
      <c r="G15" s="2"/>
      <c r="H15" s="2"/>
      <c r="I15" s="2"/>
      <c r="J15" s="2"/>
    </row>
    <row r="16" spans="1:12" ht="15" customHeight="1">
      <c r="A16" s="2" t="s">
        <v>54</v>
      </c>
      <c r="B16" s="2"/>
      <c r="C16" s="2"/>
      <c r="D16" s="2"/>
      <c r="E16" s="2"/>
      <c r="F16" s="2"/>
      <c r="G16" s="2"/>
      <c r="H16" s="2"/>
      <c r="I16" s="2"/>
      <c r="J16" s="2"/>
    </row>
    <row r="17" spans="1:10" ht="15" customHeight="1">
      <c r="A17" s="22" t="s">
        <v>55</v>
      </c>
      <c r="B17" s="22"/>
      <c r="C17" s="2"/>
      <c r="D17" s="2"/>
      <c r="E17" s="2"/>
      <c r="F17" s="2"/>
      <c r="G17" s="2"/>
      <c r="H17" s="2"/>
      <c r="I17" s="2"/>
      <c r="J17" s="2"/>
    </row>
    <row r="18" spans="1:10" ht="15" customHeight="1">
      <c r="A18" s="2" t="s">
        <v>56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ht="15" customHeight="1">
      <c r="A19" s="2" t="s">
        <v>57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 ht="15" customHeight="1">
      <c r="A20" s="2" t="s">
        <v>58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ht="15" customHeight="1">
      <c r="A21" s="2" t="s">
        <v>59</v>
      </c>
      <c r="B21" s="2"/>
      <c r="C21" s="2"/>
      <c r="D21" s="2"/>
      <c r="E21" s="2"/>
      <c r="F21" s="2"/>
      <c r="G21" s="2"/>
      <c r="H21" s="2"/>
      <c r="I21" s="2"/>
      <c r="J21" s="2"/>
    </row>
    <row r="22" spans="1:10" ht="15" customHeight="1">
      <c r="A22" s="2" t="s">
        <v>60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 ht="15" customHeight="1">
      <c r="A23" s="2" t="s">
        <v>61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ht="15" customHeight="1">
      <c r="A24" s="22" t="s">
        <v>62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 ht="15" customHeight="1">
      <c r="A25" s="2" t="s">
        <v>63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 ht="15" customHeight="1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2.75" customHeight="1">
      <c r="A27" s="2" t="s">
        <v>64</v>
      </c>
      <c r="B27" s="2"/>
      <c r="C27" s="2"/>
      <c r="D27" s="2"/>
      <c r="E27" s="2"/>
      <c r="F27" s="2"/>
      <c r="G27" s="2"/>
      <c r="H27" s="2"/>
      <c r="I27" s="2"/>
      <c r="J27" s="2"/>
    </row>
    <row r="28" spans="1:10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ht="12.75" customHeight="1">
      <c r="A29" s="2" t="s">
        <v>41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1"/>
  <sheetViews>
    <sheetView workbookViewId="0"/>
  </sheetViews>
  <sheetFormatPr defaultRowHeight="15"/>
  <cols>
    <col min="1" max="1" width="27.140625" customWidth="1"/>
    <col min="2" max="2" width="3.7109375" customWidth="1"/>
    <col min="4" max="4" width="3.7109375" customWidth="1"/>
    <col min="6" max="6" width="3.7109375" customWidth="1"/>
    <col min="8" max="8" width="3.7109375" customWidth="1"/>
  </cols>
  <sheetData>
    <row r="1" spans="1:14" ht="12.75" customHeight="1">
      <c r="A1" s="1" t="s">
        <v>65</v>
      </c>
      <c r="B1" s="1"/>
      <c r="C1" s="1"/>
      <c r="D1" s="1"/>
      <c r="E1" s="1"/>
      <c r="F1" s="1"/>
      <c r="G1" s="1"/>
      <c r="H1" s="1"/>
      <c r="I1" s="1"/>
      <c r="J1" s="2"/>
    </row>
    <row r="2" spans="1:14" ht="12.75" customHeight="1">
      <c r="A2" s="1" t="s">
        <v>66</v>
      </c>
      <c r="B2" s="1"/>
      <c r="C2" s="1"/>
      <c r="D2" s="1"/>
      <c r="E2" s="1"/>
      <c r="F2" s="1"/>
      <c r="G2" s="1"/>
      <c r="H2" s="1"/>
      <c r="I2" s="1"/>
      <c r="J2" s="2"/>
    </row>
    <row r="3" spans="1:14" ht="12.75" customHeight="1">
      <c r="A3" s="2"/>
      <c r="B3" s="2"/>
      <c r="C3" s="2"/>
      <c r="D3" s="2"/>
      <c r="E3" s="2"/>
      <c r="F3" s="2"/>
      <c r="G3" s="2"/>
      <c r="H3" s="2"/>
      <c r="I3" s="2"/>
      <c r="J3" s="2"/>
    </row>
    <row r="4" spans="1:14" ht="12.75" customHeight="1">
      <c r="A4" s="3"/>
      <c r="B4" s="3"/>
      <c r="C4" s="14">
        <v>1967</v>
      </c>
      <c r="D4" s="14"/>
      <c r="E4" s="14">
        <v>1968</v>
      </c>
      <c r="F4" s="14"/>
      <c r="G4" s="14">
        <v>2005</v>
      </c>
      <c r="H4" s="14"/>
      <c r="I4" s="14">
        <v>2008</v>
      </c>
      <c r="J4" s="2"/>
      <c r="K4" s="18"/>
      <c r="L4" s="18"/>
      <c r="M4" s="18"/>
      <c r="N4" s="18"/>
    </row>
    <row r="5" spans="1:14" ht="12.75" customHeight="1">
      <c r="A5" s="2" t="s">
        <v>67</v>
      </c>
      <c r="B5" s="2"/>
      <c r="C5" s="16" t="s">
        <v>68</v>
      </c>
      <c r="D5" s="16"/>
      <c r="E5" s="16"/>
      <c r="F5" s="16"/>
      <c r="G5" s="16"/>
      <c r="H5" s="16"/>
      <c r="I5" s="16"/>
      <c r="J5" s="2"/>
      <c r="K5" s="18"/>
      <c r="L5" s="18"/>
      <c r="M5" s="18"/>
      <c r="N5" s="18"/>
    </row>
    <row r="6" spans="1:14" ht="12.75" customHeight="1">
      <c r="A6" s="2" t="s">
        <v>69</v>
      </c>
      <c r="B6" s="2"/>
      <c r="C6" s="9">
        <f>C8+C13</f>
        <v>5.0999999999999996</v>
      </c>
      <c r="D6" s="9"/>
      <c r="E6" s="9">
        <f>E8+E13</f>
        <v>8.3999999999999986</v>
      </c>
      <c r="F6" s="9"/>
      <c r="G6" s="24">
        <f>G8+G13+G15</f>
        <v>642.28399999999999</v>
      </c>
      <c r="H6" s="24"/>
      <c r="I6" s="24">
        <f>I8+I13+I15</f>
        <v>797.354242</v>
      </c>
      <c r="J6" s="2"/>
      <c r="K6" s="18"/>
      <c r="L6" s="18"/>
      <c r="M6" s="18"/>
      <c r="N6" s="18"/>
    </row>
    <row r="7" spans="1:14" ht="12.75" customHeight="1">
      <c r="A7" s="2" t="s">
        <v>70</v>
      </c>
      <c r="B7" s="2"/>
      <c r="C7" s="17" t="s">
        <v>71</v>
      </c>
      <c r="D7" s="17"/>
      <c r="E7" s="19">
        <f>E8+E14</f>
        <v>6.6999999999999993</v>
      </c>
      <c r="F7" s="19"/>
      <c r="G7" s="25">
        <f>G8+G14+G16</f>
        <v>511.649</v>
      </c>
      <c r="H7" s="25"/>
      <c r="I7" s="25">
        <f>I8+I14+I16</f>
        <v>651.91734199999985</v>
      </c>
      <c r="J7" s="2"/>
      <c r="K7" s="26"/>
      <c r="L7" s="26"/>
    </row>
    <row r="8" spans="1:14">
      <c r="A8" s="2" t="s">
        <v>72</v>
      </c>
      <c r="B8" s="2"/>
      <c r="C8" s="19">
        <f>SUM(C9:C10)</f>
        <v>3.2</v>
      </c>
      <c r="D8" s="19"/>
      <c r="E8" s="19">
        <f>SUM(E9:E10)</f>
        <v>5.0999999999999996</v>
      </c>
      <c r="F8" s="19"/>
      <c r="G8" s="25">
        <f>SUM(G9:G11)</f>
        <v>333.18399999999997</v>
      </c>
      <c r="H8" s="25"/>
      <c r="I8" s="25">
        <f>SUM(I9:I12)</f>
        <v>453.50724199999996</v>
      </c>
      <c r="J8" s="2"/>
    </row>
    <row r="9" spans="1:14" ht="12.75" customHeight="1">
      <c r="A9" s="2" t="s">
        <v>73</v>
      </c>
      <c r="B9" s="2"/>
      <c r="C9" s="19">
        <v>2.5</v>
      </c>
      <c r="D9" s="19"/>
      <c r="E9" s="19">
        <v>3.7</v>
      </c>
      <c r="F9" s="19"/>
      <c r="G9" s="25">
        <v>182.523</v>
      </c>
      <c r="H9" s="25"/>
      <c r="I9" s="25">
        <v>223.304</v>
      </c>
      <c r="J9" s="2"/>
    </row>
    <row r="10" spans="1:14" ht="12.75" customHeight="1">
      <c r="A10" s="2" t="s">
        <v>74</v>
      </c>
      <c r="B10" s="2"/>
      <c r="C10" s="19">
        <v>0.7</v>
      </c>
      <c r="D10" s="19"/>
      <c r="E10" s="19">
        <v>1.4</v>
      </c>
      <c r="F10" s="19"/>
      <c r="G10" s="25">
        <v>149.536</v>
      </c>
      <c r="H10" s="25"/>
      <c r="I10" s="25">
        <f>186.859-0.3966</f>
        <v>186.4624</v>
      </c>
      <c r="J10" s="2"/>
      <c r="K10" s="27"/>
    </row>
    <row r="11" spans="1:14">
      <c r="A11" s="2" t="s">
        <v>75</v>
      </c>
      <c r="B11" s="2"/>
      <c r="C11" s="17" t="s">
        <v>71</v>
      </c>
      <c r="D11" s="17"/>
      <c r="E11" s="17" t="s">
        <v>71</v>
      </c>
      <c r="F11" s="17"/>
      <c r="G11" s="25">
        <v>1.125</v>
      </c>
      <c r="H11" s="25"/>
      <c r="I11" s="25">
        <v>4.1999999999999998E-5</v>
      </c>
      <c r="J11" s="2"/>
    </row>
    <row r="12" spans="1:14" ht="12.75" customHeight="1">
      <c r="A12" s="2" t="s">
        <v>76</v>
      </c>
      <c r="B12" s="2"/>
      <c r="C12" s="17" t="s">
        <v>71</v>
      </c>
      <c r="D12" s="17"/>
      <c r="E12" s="17" t="s">
        <v>71</v>
      </c>
      <c r="F12" s="17"/>
      <c r="G12" s="17" t="s">
        <v>71</v>
      </c>
      <c r="H12" s="17"/>
      <c r="I12" s="25">
        <v>43.7408</v>
      </c>
      <c r="J12" s="2"/>
    </row>
    <row r="13" spans="1:14">
      <c r="A13" s="2" t="s">
        <v>77</v>
      </c>
      <c r="B13" s="2"/>
      <c r="C13" s="19">
        <v>1.9</v>
      </c>
      <c r="D13" s="19"/>
      <c r="E13" s="19">
        <v>3.3</v>
      </c>
      <c r="F13" s="19"/>
      <c r="G13" s="25">
        <f>300.8+1.3</f>
        <v>302.10000000000002</v>
      </c>
      <c r="H13" s="25"/>
      <c r="I13" s="25">
        <v>333.8</v>
      </c>
      <c r="J13" s="2"/>
    </row>
    <row r="14" spans="1:14" ht="12.75" customHeight="1">
      <c r="A14" s="2" t="s">
        <v>78</v>
      </c>
      <c r="B14" s="2"/>
      <c r="C14" s="17" t="s">
        <v>71</v>
      </c>
      <c r="D14" s="17"/>
      <c r="E14" s="19">
        <v>1.6</v>
      </c>
      <c r="F14" s="19"/>
      <c r="G14" s="25">
        <v>173.33600000000001</v>
      </c>
      <c r="H14" s="25"/>
      <c r="I14" s="25">
        <v>191.51</v>
      </c>
      <c r="J14" s="2"/>
      <c r="K14" s="2"/>
    </row>
    <row r="15" spans="1:14">
      <c r="A15" s="2" t="s">
        <v>281</v>
      </c>
      <c r="B15" s="2"/>
      <c r="C15" s="17" t="s">
        <v>71</v>
      </c>
      <c r="D15" s="17"/>
      <c r="E15" s="17" t="s">
        <v>71</v>
      </c>
      <c r="F15" s="17"/>
      <c r="G15" s="25">
        <v>7</v>
      </c>
      <c r="H15" s="25"/>
      <c r="I15" s="25">
        <v>10.047000000000001</v>
      </c>
      <c r="J15" s="2"/>
    </row>
    <row r="16" spans="1:14" ht="12.75" customHeight="1">
      <c r="A16" s="7" t="s">
        <v>78</v>
      </c>
      <c r="B16" s="7"/>
      <c r="C16" s="28" t="s">
        <v>71</v>
      </c>
      <c r="D16" s="28"/>
      <c r="E16" s="28" t="s">
        <v>71</v>
      </c>
      <c r="F16" s="28"/>
      <c r="G16" s="29">
        <v>5.1289999999999996</v>
      </c>
      <c r="H16" s="29"/>
      <c r="I16" s="29">
        <v>6.9001000000000001</v>
      </c>
      <c r="J16" s="2"/>
    </row>
    <row r="17" spans="1:26">
      <c r="A17" s="30" t="s">
        <v>79</v>
      </c>
      <c r="B17" s="30"/>
      <c r="C17" s="2"/>
      <c r="D17" s="2"/>
      <c r="E17" s="2"/>
      <c r="F17" s="2"/>
      <c r="G17" s="2"/>
      <c r="H17" s="2"/>
      <c r="I17" s="2"/>
      <c r="J17" s="2"/>
      <c r="Q17" s="31"/>
      <c r="R17" s="32"/>
      <c r="S17" s="32"/>
      <c r="T17" s="32"/>
      <c r="U17" s="32"/>
      <c r="V17" s="32"/>
      <c r="W17" s="32"/>
      <c r="X17" s="32"/>
      <c r="Y17" s="32"/>
      <c r="Z17" s="32"/>
    </row>
    <row r="18" spans="1:26">
      <c r="A18" s="33" t="s">
        <v>80</v>
      </c>
      <c r="B18" s="33"/>
      <c r="C18" s="2"/>
      <c r="D18" s="2"/>
      <c r="E18" s="2"/>
      <c r="F18" s="2"/>
      <c r="G18" s="2"/>
      <c r="H18" s="2"/>
      <c r="I18" s="2"/>
      <c r="J18" s="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spans="1:26">
      <c r="A19" s="33" t="s">
        <v>81</v>
      </c>
      <c r="B19" s="33"/>
      <c r="C19" s="2"/>
      <c r="D19" s="2"/>
      <c r="E19" s="2"/>
      <c r="F19" s="2"/>
      <c r="G19" s="2"/>
      <c r="H19" s="2"/>
      <c r="I19" s="2"/>
      <c r="J19" s="2"/>
      <c r="K19" s="34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spans="1:26">
      <c r="A20" s="30" t="s">
        <v>82</v>
      </c>
      <c r="B20" s="30"/>
      <c r="C20" s="2"/>
      <c r="D20" s="2"/>
      <c r="E20" s="2"/>
      <c r="F20" s="2"/>
      <c r="G20" s="2"/>
      <c r="H20" s="2"/>
      <c r="I20" s="2"/>
      <c r="J20" s="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spans="1:26">
      <c r="A21" s="33" t="s">
        <v>83</v>
      </c>
      <c r="B21" s="33"/>
      <c r="C21" s="2"/>
      <c r="D21" s="2"/>
      <c r="E21" s="2"/>
      <c r="F21" s="2"/>
      <c r="G21" s="2"/>
      <c r="H21" s="2"/>
      <c r="I21" s="2"/>
      <c r="J21" s="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 spans="1:26">
      <c r="A22" s="33" t="s">
        <v>84</v>
      </c>
      <c r="B22" s="33"/>
      <c r="C22" s="2"/>
      <c r="D22" s="2"/>
      <c r="E22" s="2"/>
      <c r="F22" s="2"/>
      <c r="G22" s="2"/>
      <c r="H22" s="2"/>
      <c r="I22" s="2"/>
      <c r="J22" s="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1:26">
      <c r="A23" s="33" t="s">
        <v>85</v>
      </c>
      <c r="B23" s="33"/>
      <c r="C23" s="2"/>
      <c r="D23" s="2"/>
      <c r="E23" s="2"/>
      <c r="F23" s="2"/>
      <c r="G23" s="2"/>
      <c r="H23" s="2"/>
      <c r="I23" s="2"/>
      <c r="J23" s="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6">
      <c r="A24" s="30" t="s">
        <v>86</v>
      </c>
      <c r="B24" s="33"/>
      <c r="C24" s="2"/>
      <c r="D24" s="2"/>
      <c r="E24" s="2"/>
      <c r="F24" s="2"/>
      <c r="G24" s="2"/>
      <c r="H24" s="2"/>
      <c r="I24" s="2"/>
      <c r="J24" s="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spans="1:26">
      <c r="A25" s="33" t="s">
        <v>87</v>
      </c>
      <c r="B25" s="33"/>
      <c r="C25" s="2"/>
      <c r="D25" s="2"/>
      <c r="E25" s="2"/>
      <c r="F25" s="2"/>
      <c r="G25" s="2"/>
      <c r="H25" s="2"/>
      <c r="I25" s="2"/>
      <c r="J25" s="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spans="1:26">
      <c r="A26" s="30" t="s">
        <v>88</v>
      </c>
      <c r="B26" s="33"/>
      <c r="C26" s="2"/>
      <c r="D26" s="2"/>
      <c r="E26" s="2"/>
      <c r="F26" s="2"/>
      <c r="G26" s="2"/>
      <c r="H26" s="2"/>
      <c r="I26" s="2"/>
      <c r="J26" s="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spans="1:26">
      <c r="A27" s="33" t="s">
        <v>89</v>
      </c>
      <c r="B27" s="33"/>
      <c r="C27" s="2"/>
      <c r="D27" s="2"/>
      <c r="E27" s="2"/>
      <c r="F27" s="2"/>
      <c r="G27" s="2"/>
      <c r="H27" s="2"/>
      <c r="I27" s="2"/>
      <c r="J27" s="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spans="1:26">
      <c r="A28" s="33" t="s">
        <v>90</v>
      </c>
      <c r="B28" s="33"/>
      <c r="C28" s="2"/>
      <c r="D28" s="2"/>
      <c r="E28" s="2"/>
      <c r="F28" s="2"/>
      <c r="G28" s="2"/>
      <c r="H28" s="2"/>
      <c r="I28" s="2"/>
      <c r="J28" s="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spans="1:26" ht="12.75" customHeight="1">
      <c r="A29" s="33"/>
      <c r="B29" s="33"/>
      <c r="C29" s="2"/>
      <c r="D29" s="2"/>
      <c r="E29" s="2"/>
      <c r="F29" s="2"/>
      <c r="G29" s="2"/>
      <c r="H29" s="2"/>
      <c r="I29" s="2"/>
      <c r="J29" s="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spans="1:26" ht="12.75" customHeight="1">
      <c r="A30" s="2" t="s">
        <v>91</v>
      </c>
      <c r="B30" s="2"/>
      <c r="C30" s="2"/>
      <c r="D30" s="2"/>
      <c r="E30" s="2"/>
      <c r="F30" s="2"/>
      <c r="G30" s="2"/>
      <c r="H30" s="2"/>
      <c r="I30" s="2"/>
      <c r="J30" s="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spans="1:26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ht="12.75" customHeight="1">
      <c r="A32" s="2" t="s">
        <v>41</v>
      </c>
      <c r="B32" s="2"/>
      <c r="C32" s="2"/>
      <c r="D32" s="2"/>
      <c r="E32" s="2"/>
      <c r="F32" s="2"/>
      <c r="G32" s="2"/>
      <c r="H32" s="2"/>
      <c r="I32" s="2"/>
      <c r="J32" s="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spans="1:26">
      <c r="A33" s="2"/>
      <c r="B33" s="2"/>
      <c r="C33" s="2"/>
      <c r="D33" s="2"/>
      <c r="E33" s="2"/>
      <c r="F33" s="2"/>
      <c r="G33" s="2"/>
      <c r="H33" s="2"/>
      <c r="I33" s="2"/>
      <c r="J33" s="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spans="1:26"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spans="1:26"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26">
      <c r="C36" s="32"/>
      <c r="D36" s="32"/>
      <c r="E36" s="32"/>
      <c r="F36" s="32"/>
      <c r="G36" s="32"/>
      <c r="H36" s="32"/>
      <c r="I36" s="32"/>
      <c r="J36" s="32"/>
      <c r="K36" s="32"/>
      <c r="L36" s="32"/>
    </row>
    <row r="37" spans="1:26">
      <c r="C37" s="32"/>
      <c r="D37" s="32"/>
      <c r="E37" s="32"/>
      <c r="F37" s="32"/>
      <c r="G37" s="32"/>
      <c r="H37" s="32"/>
      <c r="I37" s="32"/>
      <c r="J37" s="32"/>
      <c r="K37" s="32"/>
      <c r="L37" s="32"/>
    </row>
    <row r="38" spans="1:26"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26"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26"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26">
      <c r="C41" s="18"/>
      <c r="D41" s="18"/>
      <c r="E41" s="18"/>
      <c r="F41" s="18"/>
      <c r="G41" s="18"/>
      <c r="H41" s="18"/>
      <c r="I41" s="18"/>
      <c r="J41" s="18"/>
      <c r="K41" s="18"/>
      <c r="L41" s="1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0"/>
  <sheetViews>
    <sheetView workbookViewId="0"/>
  </sheetViews>
  <sheetFormatPr defaultColWidth="18.85546875" defaultRowHeight="15"/>
  <cols>
    <col min="1" max="1" width="23.28515625" customWidth="1"/>
    <col min="2" max="2" width="5.7109375" customWidth="1"/>
    <col min="4" max="4" width="5.7109375" customWidth="1"/>
  </cols>
  <sheetData>
    <row r="1" spans="1:10" ht="12.75" customHeight="1">
      <c r="A1" s="1" t="s">
        <v>92</v>
      </c>
      <c r="B1" s="1"/>
      <c r="C1" s="50"/>
      <c r="D1" s="50"/>
      <c r="E1" s="50"/>
    </row>
    <row r="2" spans="1:10" ht="12.75" customHeight="1">
      <c r="A2" s="1" t="s">
        <v>93</v>
      </c>
      <c r="B2" s="1"/>
      <c r="C2" s="50"/>
      <c r="D2" s="50"/>
      <c r="E2" s="50"/>
    </row>
    <row r="3" spans="1:10" ht="12.75" customHeight="1">
      <c r="A3" s="35"/>
      <c r="B3" s="35"/>
      <c r="C3" s="47"/>
      <c r="D3" s="63"/>
      <c r="E3" s="63"/>
    </row>
    <row r="4" spans="1:10" ht="12.75" customHeight="1">
      <c r="A4" s="36"/>
      <c r="B4" s="36"/>
      <c r="C4" s="64" t="s">
        <v>94</v>
      </c>
      <c r="D4" s="64"/>
      <c r="E4" s="64"/>
    </row>
    <row r="5" spans="1:10" ht="15" customHeight="1">
      <c r="A5" s="37"/>
      <c r="B5" s="35"/>
      <c r="C5" s="63" t="s">
        <v>95</v>
      </c>
      <c r="D5" s="63"/>
      <c r="E5" s="63"/>
    </row>
    <row r="6" spans="1:10" ht="12.75" customHeight="1">
      <c r="A6" s="58"/>
      <c r="B6" s="58"/>
      <c r="C6" s="65" t="s">
        <v>96</v>
      </c>
      <c r="D6" s="50"/>
      <c r="E6" s="50"/>
    </row>
    <row r="7" spans="1:10" ht="12.75" customHeight="1">
      <c r="A7" s="58"/>
      <c r="B7" s="58"/>
      <c r="C7" s="57" t="s">
        <v>97</v>
      </c>
      <c r="D7" s="57"/>
      <c r="E7" s="57"/>
    </row>
    <row r="8" spans="1:10" ht="12.75" customHeight="1">
      <c r="A8" s="58"/>
      <c r="B8" s="58"/>
      <c r="C8" s="66" t="s">
        <v>98</v>
      </c>
      <c r="D8" s="66"/>
      <c r="E8" s="65"/>
    </row>
    <row r="9" spans="1:10" ht="12.75" customHeight="1">
      <c r="A9" s="47"/>
      <c r="B9" s="47"/>
      <c r="C9" s="48" t="s">
        <v>99</v>
      </c>
      <c r="D9" s="48"/>
      <c r="E9" s="48" t="s">
        <v>100</v>
      </c>
    </row>
    <row r="10" spans="1:10" ht="12.75" customHeight="1">
      <c r="A10" s="58"/>
      <c r="B10" s="58"/>
      <c r="C10" s="65" t="s">
        <v>101</v>
      </c>
      <c r="D10" s="65"/>
      <c r="E10" s="65"/>
    </row>
    <row r="11" spans="1:10" ht="12.75" customHeight="1">
      <c r="A11" s="58"/>
      <c r="B11" s="58"/>
      <c r="C11" s="59"/>
      <c r="D11" s="59"/>
      <c r="E11" s="59"/>
    </row>
    <row r="12" spans="1:10" ht="12.75" customHeight="1">
      <c r="A12" s="49" t="s">
        <v>102</v>
      </c>
      <c r="B12" s="49"/>
      <c r="C12" s="38">
        <v>315772</v>
      </c>
      <c r="D12" s="38"/>
      <c r="E12" s="38">
        <v>179980</v>
      </c>
      <c r="H12" s="39"/>
      <c r="J12" s="40"/>
    </row>
    <row r="13" spans="1:10" ht="12.75" customHeight="1">
      <c r="A13" s="49"/>
      <c r="B13" s="49"/>
      <c r="C13" s="67"/>
      <c r="D13" s="67"/>
      <c r="E13" s="68"/>
      <c r="H13" s="41"/>
      <c r="J13" s="40"/>
    </row>
    <row r="14" spans="1:10" ht="12.75" customHeight="1">
      <c r="A14" s="49" t="s">
        <v>103</v>
      </c>
      <c r="B14" s="49"/>
      <c r="C14" s="67">
        <v>20271</v>
      </c>
      <c r="D14" s="67"/>
      <c r="E14" s="67">
        <v>10556</v>
      </c>
      <c r="H14" s="42"/>
      <c r="I14" s="39"/>
      <c r="J14" s="40"/>
    </row>
    <row r="15" spans="1:10" ht="12.75" customHeight="1">
      <c r="A15" s="49" t="s">
        <v>104</v>
      </c>
      <c r="B15" s="49"/>
      <c r="C15" s="67">
        <v>53328</v>
      </c>
      <c r="D15" s="67"/>
      <c r="E15" s="67">
        <v>26734</v>
      </c>
      <c r="H15" s="41"/>
      <c r="J15" s="40"/>
    </row>
    <row r="16" spans="1:10" ht="12.75" customHeight="1">
      <c r="A16" s="49" t="s">
        <v>105</v>
      </c>
      <c r="B16" s="49"/>
      <c r="C16" s="67">
        <v>30619</v>
      </c>
      <c r="D16" s="67"/>
      <c r="E16" s="67">
        <v>16832</v>
      </c>
      <c r="H16" s="41"/>
      <c r="J16" s="40"/>
    </row>
    <row r="17" spans="1:10" ht="12.75" customHeight="1">
      <c r="A17" s="49" t="s">
        <v>106</v>
      </c>
      <c r="B17" s="49"/>
      <c r="C17" s="67">
        <v>52671</v>
      </c>
      <c r="D17" s="67"/>
      <c r="E17" s="67">
        <v>34063</v>
      </c>
      <c r="H17" s="41"/>
      <c r="J17" s="40"/>
    </row>
    <row r="18" spans="1:10" ht="12.75" customHeight="1">
      <c r="A18" s="49" t="s">
        <v>107</v>
      </c>
      <c r="B18" s="49"/>
      <c r="C18" s="67">
        <v>50827</v>
      </c>
      <c r="D18" s="67"/>
      <c r="E18" s="67">
        <v>28336</v>
      </c>
      <c r="H18" s="41"/>
      <c r="J18" s="40"/>
    </row>
    <row r="19" spans="1:10" ht="12.75" customHeight="1">
      <c r="A19" s="49" t="s">
        <v>108</v>
      </c>
      <c r="B19" s="49"/>
      <c r="C19" s="67">
        <v>34436</v>
      </c>
      <c r="D19" s="67"/>
      <c r="E19" s="67">
        <v>22407</v>
      </c>
      <c r="H19" s="41"/>
      <c r="J19" s="40"/>
    </row>
    <row r="20" spans="1:10" ht="12.75" customHeight="1">
      <c r="A20" s="49" t="s">
        <v>109</v>
      </c>
      <c r="B20" s="49"/>
      <c r="C20" s="67">
        <v>12598</v>
      </c>
      <c r="D20" s="67"/>
      <c r="E20" s="67">
        <v>7712</v>
      </c>
      <c r="H20" s="41"/>
      <c r="J20" s="40"/>
    </row>
    <row r="21" spans="1:10" ht="12.75" customHeight="1">
      <c r="A21" s="49" t="s">
        <v>110</v>
      </c>
      <c r="B21" s="49"/>
      <c r="C21" s="67">
        <v>6546</v>
      </c>
      <c r="D21" s="67"/>
      <c r="E21" s="67">
        <v>3890</v>
      </c>
      <c r="H21" s="41"/>
      <c r="J21" s="40"/>
    </row>
    <row r="22" spans="1:10" ht="12.75" customHeight="1">
      <c r="A22" s="49" t="s">
        <v>111</v>
      </c>
      <c r="B22" s="49"/>
      <c r="C22" s="67">
        <v>43876</v>
      </c>
      <c r="D22" s="67"/>
      <c r="E22" s="67">
        <v>23414</v>
      </c>
      <c r="H22" s="41"/>
      <c r="J22" s="40"/>
    </row>
    <row r="23" spans="1:10" ht="12.75" customHeight="1">
      <c r="A23" s="47" t="s">
        <v>112</v>
      </c>
      <c r="B23" s="47"/>
      <c r="C23" s="69">
        <v>10599</v>
      </c>
      <c r="D23" s="69"/>
      <c r="E23" s="69">
        <v>6036</v>
      </c>
      <c r="H23" s="43"/>
      <c r="J23" s="40"/>
    </row>
    <row r="24" spans="1:10" ht="15" customHeight="1">
      <c r="A24" s="30" t="s">
        <v>113</v>
      </c>
      <c r="B24" s="30"/>
      <c r="C24" s="49"/>
      <c r="D24" s="49"/>
      <c r="E24" s="49"/>
    </row>
    <row r="25" spans="1:10" ht="15" customHeight="1">
      <c r="A25" s="55" t="s">
        <v>114</v>
      </c>
      <c r="B25" s="55"/>
      <c r="C25" s="49"/>
      <c r="D25" s="49"/>
      <c r="E25" s="49"/>
    </row>
    <row r="26" spans="1:10" ht="15" customHeight="1">
      <c r="A26" s="33" t="s">
        <v>115</v>
      </c>
      <c r="B26" s="55"/>
      <c r="C26" s="49"/>
      <c r="D26" s="49"/>
      <c r="E26" s="49"/>
    </row>
    <row r="27" spans="1:10" ht="12.75" customHeight="1">
      <c r="A27" s="55"/>
      <c r="B27" s="49"/>
      <c r="C27" s="49"/>
      <c r="D27" s="49"/>
      <c r="E27" s="49"/>
    </row>
    <row r="28" spans="1:10" ht="12.75" customHeight="1">
      <c r="A28" s="55" t="s">
        <v>64</v>
      </c>
      <c r="B28" s="49"/>
      <c r="C28" s="49"/>
      <c r="D28" s="49"/>
      <c r="E28" s="49"/>
    </row>
    <row r="29" spans="1:10" ht="12.75" customHeight="1">
      <c r="A29" s="49"/>
      <c r="B29" s="49"/>
      <c r="C29" s="49"/>
      <c r="D29" s="49"/>
      <c r="E29" s="49"/>
    </row>
    <row r="30" spans="1:10" ht="12.75" customHeight="1">
      <c r="A30" s="49" t="s">
        <v>116</v>
      </c>
      <c r="B30" s="49"/>
      <c r="C30" s="49"/>
      <c r="D30" s="49"/>
      <c r="E30" s="4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defaultRowHeight="15"/>
  <cols>
    <col min="1" max="1" width="37.28515625" customWidth="1"/>
    <col min="2" max="2" width="9.7109375" customWidth="1"/>
    <col min="3" max="3" width="3.7109375" customWidth="1"/>
    <col min="4" max="4" width="9.7109375" customWidth="1"/>
    <col min="5" max="5" width="3.7109375" customWidth="1"/>
    <col min="6" max="6" width="9.7109375" customWidth="1"/>
  </cols>
  <sheetData>
    <row r="1" spans="1:6">
      <c r="A1" s="1" t="s">
        <v>117</v>
      </c>
      <c r="B1" s="1"/>
      <c r="C1" s="1"/>
      <c r="D1" s="1"/>
      <c r="E1" s="1"/>
      <c r="F1" s="1"/>
    </row>
    <row r="2" spans="1:6">
      <c r="A2" s="1" t="s">
        <v>118</v>
      </c>
      <c r="B2" s="1"/>
      <c r="C2" s="1"/>
      <c r="D2" s="1"/>
      <c r="E2" s="1"/>
      <c r="F2" s="1"/>
    </row>
    <row r="3" spans="1:6">
      <c r="A3" s="49"/>
      <c r="B3" s="49"/>
      <c r="C3" s="49"/>
      <c r="D3" s="49"/>
      <c r="E3" s="49"/>
      <c r="F3" s="49"/>
    </row>
    <row r="4" spans="1:6">
      <c r="A4" s="45"/>
      <c r="B4" s="64" t="s">
        <v>119</v>
      </c>
      <c r="C4" s="64"/>
      <c r="D4" s="64"/>
      <c r="E4" s="64"/>
      <c r="F4" s="64"/>
    </row>
    <row r="5" spans="1:6">
      <c r="A5" s="49"/>
      <c r="B5" s="48">
        <v>2007</v>
      </c>
      <c r="C5" s="48"/>
      <c r="D5" s="48">
        <v>2008</v>
      </c>
      <c r="E5" s="48"/>
      <c r="F5" s="48">
        <v>2009</v>
      </c>
    </row>
    <row r="6" spans="1:6">
      <c r="A6" s="47"/>
      <c r="B6" s="63" t="s">
        <v>120</v>
      </c>
      <c r="C6" s="63"/>
      <c r="D6" s="63"/>
      <c r="E6" s="63"/>
      <c r="F6" s="63"/>
    </row>
    <row r="7" spans="1:6">
      <c r="A7" s="2" t="s">
        <v>121</v>
      </c>
      <c r="B7" s="51">
        <v>203.99</v>
      </c>
      <c r="C7" s="51"/>
      <c r="D7" s="51">
        <v>217.792</v>
      </c>
      <c r="E7" s="51"/>
      <c r="F7" s="51">
        <v>236.76400000000001</v>
      </c>
    </row>
    <row r="8" spans="1:6">
      <c r="A8" s="49" t="s">
        <v>122</v>
      </c>
      <c r="B8" s="52">
        <v>172.929</v>
      </c>
      <c r="C8" s="49"/>
      <c r="D8" s="52">
        <v>184.33500000000001</v>
      </c>
      <c r="E8" s="52"/>
      <c r="F8" s="52">
        <v>200.089</v>
      </c>
    </row>
    <row r="9" spans="1:6">
      <c r="A9" s="49" t="s">
        <v>123</v>
      </c>
      <c r="B9" s="52">
        <f>B7-B8</f>
        <v>31.061000000000007</v>
      </c>
      <c r="C9" s="52"/>
      <c r="D9" s="52">
        <f>D7-D8</f>
        <v>33.456999999999994</v>
      </c>
      <c r="E9" s="52"/>
      <c r="F9" s="52">
        <f>F7-F8</f>
        <v>36.675000000000011</v>
      </c>
    </row>
    <row r="10" spans="1:6">
      <c r="A10" s="49"/>
      <c r="B10" s="49"/>
      <c r="C10" s="49"/>
      <c r="D10" s="52"/>
      <c r="E10" s="52"/>
      <c r="F10" s="52"/>
    </row>
    <row r="11" spans="1:6">
      <c r="A11" s="2" t="s">
        <v>124</v>
      </c>
      <c r="B11" s="52">
        <v>172.69800000000001</v>
      </c>
      <c r="C11" s="52"/>
      <c r="D11" s="52">
        <v>183.28899999999999</v>
      </c>
      <c r="E11" s="52"/>
      <c r="F11" s="52">
        <v>195.922</v>
      </c>
    </row>
    <row r="12" spans="1:6">
      <c r="A12" s="49" t="s">
        <v>122</v>
      </c>
      <c r="B12" s="52">
        <v>143.035</v>
      </c>
      <c r="C12" s="49"/>
      <c r="D12" s="52">
        <v>151.36699999999999</v>
      </c>
      <c r="E12" s="52"/>
      <c r="F12" s="52">
        <v>161.465</v>
      </c>
    </row>
    <row r="13" spans="1:6">
      <c r="A13" s="49" t="s">
        <v>123</v>
      </c>
      <c r="B13" s="52">
        <f>B11-B12</f>
        <v>29.663000000000011</v>
      </c>
      <c r="C13" s="52"/>
      <c r="D13" s="52">
        <f>D11-D12</f>
        <v>31.921999999999997</v>
      </c>
      <c r="E13" s="52"/>
      <c r="F13" s="52">
        <f>F11-F12</f>
        <v>34.456999999999994</v>
      </c>
    </row>
    <row r="14" spans="1:6">
      <c r="A14" s="49"/>
      <c r="B14" s="49"/>
      <c r="C14" s="49"/>
      <c r="D14" s="52"/>
      <c r="E14" s="52"/>
      <c r="F14" s="52"/>
    </row>
    <row r="15" spans="1:6">
      <c r="A15" s="47" t="s">
        <v>125</v>
      </c>
      <c r="B15" s="53">
        <v>50.985999999999997</v>
      </c>
      <c r="C15" s="47"/>
      <c r="D15" s="53">
        <v>46.636000000000003</v>
      </c>
      <c r="E15" s="53"/>
      <c r="F15" s="53">
        <v>58.32</v>
      </c>
    </row>
    <row r="16" spans="1:6">
      <c r="A16" s="33" t="s">
        <v>126</v>
      </c>
      <c r="B16" s="49"/>
      <c r="C16" s="49"/>
      <c r="D16" s="49"/>
      <c r="E16" s="49"/>
      <c r="F16" s="49"/>
    </row>
    <row r="17" spans="1:6">
      <c r="A17" s="55" t="s">
        <v>127</v>
      </c>
      <c r="B17" s="49"/>
      <c r="C17" s="49"/>
      <c r="D17" s="49"/>
      <c r="E17" s="49"/>
      <c r="F17" s="49"/>
    </row>
    <row r="18" spans="1:6">
      <c r="A18" s="55" t="s">
        <v>128</v>
      </c>
      <c r="B18" s="49"/>
      <c r="C18" s="49"/>
      <c r="D18" s="49"/>
      <c r="E18" s="49"/>
      <c r="F18" s="49"/>
    </row>
    <row r="19" spans="1:6">
      <c r="A19" s="49"/>
      <c r="B19" s="49"/>
      <c r="C19" s="49"/>
      <c r="D19" s="49"/>
      <c r="E19" s="49"/>
      <c r="F19" s="49"/>
    </row>
    <row r="20" spans="1:6">
      <c r="A20" s="49" t="s">
        <v>129</v>
      </c>
      <c r="B20" s="49"/>
      <c r="C20" s="49"/>
      <c r="D20" s="49"/>
      <c r="E20" s="49"/>
      <c r="F20" s="49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4"/>
  <sheetViews>
    <sheetView workbookViewId="0"/>
  </sheetViews>
  <sheetFormatPr defaultColWidth="17.28515625" defaultRowHeight="15"/>
  <cols>
    <col min="1" max="1" width="26.5703125" customWidth="1"/>
    <col min="2" max="2" width="5.7109375" customWidth="1"/>
    <col min="3" max="3" width="18.7109375" customWidth="1"/>
    <col min="4" max="4" width="6.28515625" customWidth="1"/>
    <col min="5" max="5" width="13.7109375" customWidth="1"/>
  </cols>
  <sheetData>
    <row r="1" spans="1:5" ht="12.75" customHeight="1">
      <c r="A1" s="1" t="s">
        <v>130</v>
      </c>
      <c r="B1" s="1"/>
      <c r="C1" s="1"/>
      <c r="D1" s="1"/>
      <c r="E1" s="1"/>
    </row>
    <row r="2" spans="1:5" ht="12.75" customHeight="1">
      <c r="A2" s="1" t="s">
        <v>131</v>
      </c>
      <c r="B2" s="1"/>
      <c r="C2" s="1"/>
      <c r="D2" s="1"/>
      <c r="E2" s="1"/>
    </row>
    <row r="3" spans="1:5" ht="12.75" customHeight="1">
      <c r="A3" s="49"/>
      <c r="B3" s="49"/>
      <c r="C3" s="49"/>
      <c r="D3" s="49"/>
      <c r="E3" s="49"/>
    </row>
    <row r="4" spans="1:5" ht="12.75" customHeight="1">
      <c r="A4" s="45"/>
      <c r="B4" s="45"/>
      <c r="C4" s="4" t="s">
        <v>132</v>
      </c>
      <c r="D4" s="57"/>
      <c r="E4" s="45"/>
    </row>
    <row r="5" spans="1:5" ht="15" customHeight="1">
      <c r="A5" s="49"/>
      <c r="B5" s="49"/>
      <c r="C5" s="60" t="s">
        <v>133</v>
      </c>
      <c r="D5" s="60"/>
      <c r="E5" s="60" t="s">
        <v>134</v>
      </c>
    </row>
    <row r="6" spans="1:5" ht="12.75" customHeight="1">
      <c r="A6" s="47"/>
      <c r="B6" s="47"/>
      <c r="C6" s="48" t="s">
        <v>135</v>
      </c>
      <c r="D6" s="48"/>
      <c r="E6" s="48" t="s">
        <v>136</v>
      </c>
    </row>
    <row r="7" spans="1:5" ht="15" customHeight="1">
      <c r="A7" s="2" t="s">
        <v>137</v>
      </c>
      <c r="B7" s="49"/>
      <c r="C7" s="70">
        <v>236764</v>
      </c>
      <c r="D7" s="67"/>
      <c r="E7" s="52">
        <f>SUM(E8:E12)</f>
        <v>100</v>
      </c>
    </row>
    <row r="8" spans="1:5" ht="12.75" customHeight="1">
      <c r="A8" s="49" t="s">
        <v>138</v>
      </c>
      <c r="B8" s="49"/>
      <c r="C8" s="67">
        <v>136780</v>
      </c>
      <c r="D8" s="67"/>
      <c r="E8" s="52">
        <f>(C8/$C$7)*100</f>
        <v>57.77060701795881</v>
      </c>
    </row>
    <row r="9" spans="1:5" ht="12.75" customHeight="1">
      <c r="A9" s="49" t="s">
        <v>139</v>
      </c>
      <c r="B9" s="49"/>
      <c r="C9" s="67">
        <v>25478</v>
      </c>
      <c r="D9" s="67"/>
      <c r="E9" s="52">
        <f>(C9/$C$7)*100</f>
        <v>10.760926492203208</v>
      </c>
    </row>
    <row r="10" spans="1:5" ht="15" customHeight="1">
      <c r="A10" s="49" t="s">
        <v>140</v>
      </c>
      <c r="B10" s="49"/>
      <c r="C10" s="67">
        <v>6840</v>
      </c>
      <c r="D10" s="67"/>
      <c r="E10" s="52">
        <f>(C10/$C$7)*100</f>
        <v>2.8889527124056023</v>
      </c>
    </row>
    <row r="11" spans="1:5" ht="12.75" customHeight="1">
      <c r="A11" s="49" t="s">
        <v>141</v>
      </c>
      <c r="B11" s="49"/>
      <c r="C11" s="67">
        <v>12514</v>
      </c>
      <c r="D11" s="67"/>
      <c r="E11" s="52">
        <f>(C11/$C$7)*100</f>
        <v>5.2854319068777347</v>
      </c>
    </row>
    <row r="12" spans="1:5" ht="12.75" customHeight="1">
      <c r="A12" s="2" t="s">
        <v>142</v>
      </c>
      <c r="B12" s="49"/>
      <c r="C12" s="67">
        <f>C7-SUM(C8:C11)</f>
        <v>55152</v>
      </c>
      <c r="D12" s="67"/>
      <c r="E12" s="52">
        <f>(C12/$C$7)*100</f>
        <v>23.294081870554646</v>
      </c>
    </row>
    <row r="13" spans="1:5" ht="12.75" customHeight="1">
      <c r="A13" s="49"/>
      <c r="B13" s="49"/>
      <c r="C13" s="49"/>
      <c r="D13" s="49"/>
      <c r="E13" s="52" t="s">
        <v>143</v>
      </c>
    </row>
    <row r="14" spans="1:5" ht="15" customHeight="1">
      <c r="A14" s="2" t="s">
        <v>144</v>
      </c>
      <c r="B14" s="49"/>
      <c r="C14" s="67">
        <v>195922</v>
      </c>
      <c r="D14" s="67"/>
      <c r="E14" s="52">
        <f>SUM(E15:E22)</f>
        <v>99.999489592797147</v>
      </c>
    </row>
    <row r="15" spans="1:5" ht="12.75" customHeight="1">
      <c r="A15" s="49" t="s">
        <v>145</v>
      </c>
      <c r="B15" s="49"/>
      <c r="C15" s="67">
        <v>60350</v>
      </c>
      <c r="D15" s="67"/>
      <c r="E15" s="52">
        <f>(C15/$C$14)*100</f>
        <v>30.803074692990069</v>
      </c>
    </row>
    <row r="16" spans="1:5" ht="12.75" customHeight="1">
      <c r="A16" s="49" t="s">
        <v>146</v>
      </c>
      <c r="B16" s="49"/>
      <c r="C16" s="67">
        <v>8812</v>
      </c>
      <c r="D16" s="67"/>
      <c r="E16" s="52">
        <f t="shared" ref="E16:E22" si="0">(C16/$C$14)*100</f>
        <v>4.4977082716591292</v>
      </c>
    </row>
    <row r="17" spans="1:5" ht="12.75" customHeight="1">
      <c r="A17" s="49" t="s">
        <v>147</v>
      </c>
      <c r="B17" s="49"/>
      <c r="C17" s="67">
        <v>16575</v>
      </c>
      <c r="D17" s="67"/>
      <c r="E17" s="52">
        <f t="shared" si="0"/>
        <v>8.4599993875113562</v>
      </c>
    </row>
    <row r="18" spans="1:5" ht="12.75" customHeight="1">
      <c r="A18" s="49" t="s">
        <v>148</v>
      </c>
      <c r="B18" s="49"/>
      <c r="C18" s="67">
        <v>24495</v>
      </c>
      <c r="D18" s="67"/>
      <c r="E18" s="52">
        <f t="shared" si="0"/>
        <v>12.502424434213616</v>
      </c>
    </row>
    <row r="19" spans="1:5" ht="15" customHeight="1">
      <c r="A19" s="49" t="s">
        <v>140</v>
      </c>
      <c r="B19" s="49"/>
      <c r="C19" s="67">
        <v>10450</v>
      </c>
      <c r="D19" s="67"/>
      <c r="E19" s="52">
        <f t="shared" si="0"/>
        <v>5.33375526995437</v>
      </c>
    </row>
    <row r="20" spans="1:5" ht="12.75" customHeight="1">
      <c r="A20" s="49" t="s">
        <v>149</v>
      </c>
      <c r="B20" s="49"/>
      <c r="C20" s="67">
        <v>14273</v>
      </c>
      <c r="D20" s="67"/>
      <c r="E20" s="52">
        <f t="shared" si="0"/>
        <v>7.2850420065127954</v>
      </c>
    </row>
    <row r="21" spans="1:5" ht="12.75" customHeight="1">
      <c r="A21" s="49" t="s">
        <v>150</v>
      </c>
      <c r="B21" s="49"/>
      <c r="C21" s="67">
        <v>7675</v>
      </c>
      <c r="D21" s="67"/>
      <c r="E21" s="52">
        <f t="shared" si="0"/>
        <v>3.9173752819999796</v>
      </c>
    </row>
    <row r="22" spans="1:5" ht="12.75" customHeight="1">
      <c r="A22" s="2" t="s">
        <v>142</v>
      </c>
      <c r="B22" s="49"/>
      <c r="C22" s="67">
        <v>53291</v>
      </c>
      <c r="D22" s="67"/>
      <c r="E22" s="52">
        <f t="shared" si="0"/>
        <v>27.200110247955816</v>
      </c>
    </row>
    <row r="23" spans="1:5" ht="12.75" customHeight="1">
      <c r="A23" s="49"/>
      <c r="B23" s="49"/>
      <c r="C23" s="49"/>
      <c r="D23" s="49"/>
      <c r="E23" s="52" t="s">
        <v>143</v>
      </c>
    </row>
    <row r="24" spans="1:5" ht="12.75" customHeight="1">
      <c r="A24" s="47" t="s">
        <v>151</v>
      </c>
      <c r="B24" s="47"/>
      <c r="C24" s="69">
        <v>58320</v>
      </c>
      <c r="D24" s="69"/>
      <c r="E24" s="53">
        <v>100</v>
      </c>
    </row>
    <row r="25" spans="1:5" ht="15" customHeight="1">
      <c r="A25" s="30" t="s">
        <v>282</v>
      </c>
      <c r="B25" s="30"/>
      <c r="C25" s="49"/>
      <c r="D25" s="49"/>
      <c r="E25" s="49"/>
    </row>
    <row r="26" spans="1:5" ht="15" customHeight="1">
      <c r="A26" s="30" t="s">
        <v>152</v>
      </c>
      <c r="B26" s="55"/>
      <c r="C26" s="49"/>
      <c r="D26" s="49"/>
      <c r="E26" s="49"/>
    </row>
    <row r="27" spans="1:5" ht="15" customHeight="1">
      <c r="A27" s="30" t="s">
        <v>153</v>
      </c>
      <c r="B27" s="55"/>
      <c r="C27" s="49"/>
      <c r="D27" s="49"/>
      <c r="E27" s="49"/>
    </row>
    <row r="28" spans="1:5" ht="15" customHeight="1">
      <c r="A28" s="55" t="s">
        <v>154</v>
      </c>
      <c r="B28" s="55"/>
      <c r="C28" s="49"/>
      <c r="D28" s="49"/>
      <c r="E28" s="49"/>
    </row>
    <row r="29" spans="1:5" ht="12.75" customHeight="1">
      <c r="A29" s="49"/>
      <c r="B29" s="49"/>
      <c r="C29" s="49"/>
      <c r="D29" s="49"/>
      <c r="E29" s="49"/>
    </row>
    <row r="30" spans="1:5" ht="12.75" customHeight="1">
      <c r="A30" s="2" t="s">
        <v>155</v>
      </c>
      <c r="B30" s="49"/>
      <c r="C30" s="49"/>
      <c r="D30" s="49"/>
      <c r="E30" s="49"/>
    </row>
    <row r="31" spans="1:5" ht="12.75" customHeight="1">
      <c r="A31" s="49" t="s">
        <v>156</v>
      </c>
      <c r="B31" s="49"/>
      <c r="C31" s="49"/>
      <c r="D31" s="49"/>
      <c r="E31" s="49"/>
    </row>
    <row r="32" spans="1:5" ht="12.75" customHeight="1">
      <c r="A32" s="49" t="s">
        <v>157</v>
      </c>
      <c r="B32" s="49"/>
      <c r="C32" s="49"/>
      <c r="D32" s="49"/>
      <c r="E32" s="49"/>
    </row>
    <row r="33" spans="1:5" ht="12.75" customHeight="1">
      <c r="A33" s="49"/>
      <c r="B33" s="49"/>
      <c r="C33" s="49"/>
      <c r="D33" s="49"/>
      <c r="E33" s="49"/>
    </row>
    <row r="34" spans="1:5" ht="12.75" customHeight="1">
      <c r="A34" s="49" t="s">
        <v>129</v>
      </c>
      <c r="B34" s="49"/>
      <c r="C34" s="49"/>
      <c r="D34" s="49"/>
      <c r="E34" s="49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workbookViewId="0"/>
  </sheetViews>
  <sheetFormatPr defaultRowHeight="15"/>
  <cols>
    <col min="1" max="1" width="27.140625" customWidth="1"/>
    <col min="2" max="2" width="2.7109375" customWidth="1"/>
    <col min="3" max="3" width="8.710937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5703125" customWidth="1"/>
  </cols>
  <sheetData>
    <row r="1" spans="1:9">
      <c r="A1" s="1" t="s">
        <v>158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159</v>
      </c>
      <c r="B2" s="1"/>
      <c r="C2" s="1"/>
      <c r="D2" s="1"/>
      <c r="E2" s="1"/>
      <c r="F2" s="1"/>
      <c r="G2" s="1"/>
      <c r="H2" s="1"/>
      <c r="I2" s="1"/>
    </row>
    <row r="3" spans="1:9">
      <c r="A3" s="49"/>
      <c r="B3" s="49"/>
      <c r="C3" s="49"/>
      <c r="D3" s="49"/>
      <c r="E3" s="49"/>
      <c r="F3" s="49"/>
      <c r="G3" s="49"/>
      <c r="H3" s="49"/>
      <c r="I3" s="49"/>
    </row>
    <row r="4" spans="1:9">
      <c r="A4" s="45"/>
      <c r="B4" s="45"/>
      <c r="C4" s="46" t="s">
        <v>160</v>
      </c>
      <c r="D4" s="46"/>
      <c r="E4" s="46"/>
      <c r="F4" s="46"/>
      <c r="G4" s="46"/>
      <c r="H4" s="46"/>
      <c r="I4" s="46"/>
    </row>
    <row r="5" spans="1:9">
      <c r="A5" s="47"/>
      <c r="B5" s="47"/>
      <c r="C5" s="48">
        <v>1965</v>
      </c>
      <c r="D5" s="48"/>
      <c r="E5" s="48">
        <v>1980</v>
      </c>
      <c r="F5" s="48"/>
      <c r="G5" s="48">
        <v>2000</v>
      </c>
      <c r="H5" s="48"/>
      <c r="I5" s="48">
        <v>2007</v>
      </c>
    </row>
    <row r="6" spans="1:9">
      <c r="A6" s="49" t="s">
        <v>161</v>
      </c>
      <c r="B6" s="49"/>
      <c r="C6" s="51">
        <v>42.2</v>
      </c>
      <c r="D6" s="51"/>
      <c r="E6" s="51">
        <v>253.4</v>
      </c>
      <c r="F6" s="51"/>
      <c r="G6" s="51">
        <v>1353.2</v>
      </c>
      <c r="H6" s="51"/>
      <c r="I6" s="71">
        <v>2241.1999999999998</v>
      </c>
    </row>
    <row r="7" spans="1:9">
      <c r="A7" s="49" t="s">
        <v>162</v>
      </c>
      <c r="B7" s="49"/>
      <c r="C7" s="49">
        <v>5.9</v>
      </c>
      <c r="D7" s="49"/>
      <c r="E7" s="49">
        <v>9.1</v>
      </c>
      <c r="F7" s="49"/>
      <c r="G7" s="49">
        <v>13.8</v>
      </c>
      <c r="H7" s="49"/>
      <c r="I7" s="72">
        <v>16.2</v>
      </c>
    </row>
    <row r="8" spans="1:9">
      <c r="A8" s="49" t="s">
        <v>163</v>
      </c>
      <c r="B8" s="49"/>
      <c r="C8" s="70">
        <v>211</v>
      </c>
      <c r="D8" s="70"/>
      <c r="E8" s="70">
        <v>1100</v>
      </c>
      <c r="F8" s="70"/>
      <c r="G8" s="70">
        <v>4789</v>
      </c>
      <c r="H8" s="70"/>
      <c r="I8" s="73">
        <v>7421</v>
      </c>
    </row>
    <row r="9" spans="1:9">
      <c r="A9" s="49"/>
      <c r="B9" s="49"/>
      <c r="C9" s="49"/>
      <c r="D9" s="49"/>
      <c r="E9" s="49"/>
      <c r="F9" s="49"/>
      <c r="G9" s="49"/>
      <c r="H9" s="49"/>
      <c r="I9" s="49"/>
    </row>
    <row r="10" spans="1:9">
      <c r="A10" s="49" t="s">
        <v>164</v>
      </c>
      <c r="B10" s="49"/>
      <c r="C10" s="50" t="s">
        <v>165</v>
      </c>
      <c r="D10" s="50"/>
      <c r="E10" s="50"/>
      <c r="F10" s="50"/>
      <c r="G10" s="50"/>
      <c r="H10" s="50"/>
      <c r="I10" s="50"/>
    </row>
    <row r="11" spans="1:9">
      <c r="A11" s="49" t="s">
        <v>166</v>
      </c>
      <c r="B11" s="49"/>
      <c r="C11" s="49">
        <v>75.099999999999994</v>
      </c>
      <c r="D11" s="49"/>
      <c r="E11" s="52">
        <v>58</v>
      </c>
      <c r="F11" s="49"/>
      <c r="G11" s="49">
        <v>55.9</v>
      </c>
      <c r="H11" s="49"/>
      <c r="I11" s="49">
        <v>53.8</v>
      </c>
    </row>
    <row r="12" spans="1:9">
      <c r="A12" s="49" t="s">
        <v>167</v>
      </c>
      <c r="B12" s="49"/>
      <c r="C12" s="49">
        <v>24.9</v>
      </c>
      <c r="D12" s="49"/>
      <c r="E12" s="52">
        <v>42</v>
      </c>
      <c r="F12" s="49"/>
      <c r="G12" s="49">
        <v>44.1</v>
      </c>
      <c r="H12" s="49"/>
      <c r="I12" s="49">
        <v>46.2</v>
      </c>
    </row>
    <row r="13" spans="1:9">
      <c r="A13" s="49" t="s">
        <v>168</v>
      </c>
      <c r="B13" s="49"/>
      <c r="C13" s="49">
        <v>11.4</v>
      </c>
      <c r="D13" s="49"/>
      <c r="E13" s="49">
        <v>28.2</v>
      </c>
      <c r="F13" s="49"/>
      <c r="G13" s="49">
        <v>30.9</v>
      </c>
      <c r="H13" s="49"/>
      <c r="I13" s="49">
        <v>33.700000000000003</v>
      </c>
    </row>
    <row r="14" spans="1:9">
      <c r="A14" s="47" t="s">
        <v>169</v>
      </c>
      <c r="B14" s="47"/>
      <c r="C14" s="47">
        <v>13.5</v>
      </c>
      <c r="D14" s="47"/>
      <c r="E14" s="47">
        <v>13.7</v>
      </c>
      <c r="F14" s="47"/>
      <c r="G14" s="47">
        <v>13.2</v>
      </c>
      <c r="H14" s="47"/>
      <c r="I14" s="47">
        <v>12.6</v>
      </c>
    </row>
    <row r="15" spans="1:9">
      <c r="A15" s="55" t="s">
        <v>64</v>
      </c>
      <c r="B15" s="55"/>
      <c r="C15" s="49"/>
      <c r="D15" s="49"/>
      <c r="E15" s="49"/>
      <c r="F15" s="49"/>
      <c r="G15" s="49"/>
      <c r="H15" s="49"/>
      <c r="I15" s="49"/>
    </row>
    <row r="16" spans="1:9">
      <c r="A16" s="49"/>
      <c r="B16" s="49"/>
      <c r="C16" s="49"/>
      <c r="D16" s="49"/>
      <c r="E16" s="49"/>
      <c r="F16" s="49"/>
      <c r="G16" s="49"/>
      <c r="H16" s="49"/>
      <c r="I16" s="49"/>
    </row>
    <row r="17" spans="1:9">
      <c r="A17" s="49" t="s">
        <v>170</v>
      </c>
      <c r="B17" s="49"/>
      <c r="C17" s="49"/>
      <c r="D17" s="49"/>
      <c r="E17" s="49"/>
      <c r="F17" s="49"/>
      <c r="G17" s="49"/>
      <c r="H17" s="49"/>
      <c r="I17" s="49"/>
    </row>
    <row r="18" spans="1:9">
      <c r="A18" s="49" t="s">
        <v>171</v>
      </c>
      <c r="B18" s="49"/>
      <c r="C18" s="49"/>
      <c r="D18" s="49"/>
      <c r="E18" s="49"/>
      <c r="F18" s="49"/>
      <c r="G18" s="49"/>
      <c r="H18" s="49"/>
      <c r="I18" s="49"/>
    </row>
    <row r="19" spans="1:9">
      <c r="A19" s="49"/>
      <c r="B19" s="49"/>
      <c r="C19" s="49"/>
      <c r="D19" s="49"/>
      <c r="E19" s="49"/>
      <c r="F19" s="49"/>
      <c r="G19" s="49"/>
      <c r="H19" s="49"/>
      <c r="I19" s="49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39"/>
  <sheetViews>
    <sheetView workbookViewId="0"/>
  </sheetViews>
  <sheetFormatPr defaultRowHeight="15"/>
  <cols>
    <col min="1" max="1" width="41.5703125" customWidth="1"/>
    <col min="2" max="2" width="3" customWidth="1"/>
    <col min="3" max="3" width="8.85546875" customWidth="1"/>
    <col min="4" max="4" width="3" customWidth="1"/>
    <col min="5" max="5" width="8.85546875" customWidth="1"/>
    <col min="6" max="6" width="3" customWidth="1"/>
    <col min="7" max="7" width="8.85546875" customWidth="1"/>
  </cols>
  <sheetData>
    <row r="1" spans="1:7" ht="12.75" customHeight="1">
      <c r="A1" s="1" t="s">
        <v>172</v>
      </c>
      <c r="B1" s="1"/>
      <c r="C1" s="1"/>
      <c r="D1" s="1"/>
      <c r="E1" s="1"/>
      <c r="F1" s="1"/>
      <c r="G1" s="1"/>
    </row>
    <row r="2" spans="1:7" ht="12.75" customHeight="1">
      <c r="A2" s="1" t="s">
        <v>173</v>
      </c>
      <c r="B2" s="1"/>
      <c r="C2" s="1"/>
      <c r="D2" s="1"/>
      <c r="E2" s="1"/>
      <c r="F2" s="1"/>
      <c r="G2" s="1"/>
    </row>
    <row r="3" spans="1:7" ht="12.75" customHeight="1">
      <c r="A3" s="49"/>
      <c r="B3" s="49"/>
      <c r="C3" s="49"/>
      <c r="D3" s="49"/>
      <c r="E3" s="49"/>
      <c r="F3" s="49"/>
      <c r="G3" s="49"/>
    </row>
    <row r="4" spans="1:7" ht="12.75" customHeight="1">
      <c r="A4" s="45"/>
      <c r="B4" s="45"/>
      <c r="C4" s="46" t="s">
        <v>2</v>
      </c>
      <c r="D4" s="46"/>
      <c r="E4" s="46"/>
      <c r="F4" s="46"/>
      <c r="G4" s="46"/>
    </row>
    <row r="5" spans="1:7" ht="12.75" customHeight="1">
      <c r="A5" s="47"/>
      <c r="B5" s="47"/>
      <c r="C5" s="48">
        <v>2005</v>
      </c>
      <c r="D5" s="48"/>
      <c r="E5" s="48">
        <v>2006</v>
      </c>
      <c r="F5" s="48"/>
      <c r="G5" s="48">
        <v>2007</v>
      </c>
    </row>
    <row r="6" spans="1:7" ht="12.75" customHeight="1">
      <c r="A6" s="49"/>
      <c r="B6" s="49"/>
      <c r="C6" s="50" t="s">
        <v>120</v>
      </c>
      <c r="D6" s="50"/>
      <c r="E6" s="50"/>
      <c r="F6" s="50"/>
      <c r="G6" s="50"/>
    </row>
    <row r="7" spans="1:7" ht="15" customHeight="1">
      <c r="A7" s="49" t="s">
        <v>174</v>
      </c>
      <c r="B7" s="49"/>
      <c r="C7" s="51">
        <v>300.7</v>
      </c>
      <c r="D7" s="51"/>
      <c r="E7" s="51">
        <v>299</v>
      </c>
      <c r="F7" s="51"/>
      <c r="G7" s="51">
        <v>315.8</v>
      </c>
    </row>
    <row r="8" spans="1:7" ht="12.75" customHeight="1">
      <c r="A8" s="49"/>
      <c r="B8" s="49"/>
      <c r="C8" s="50" t="s">
        <v>165</v>
      </c>
      <c r="D8" s="50"/>
      <c r="E8" s="50"/>
      <c r="F8" s="50"/>
      <c r="G8" s="50"/>
    </row>
    <row r="9" spans="1:7" ht="12.75" customHeight="1">
      <c r="A9" s="49" t="s">
        <v>175</v>
      </c>
      <c r="B9" s="49"/>
      <c r="C9" s="52">
        <v>15.5</v>
      </c>
      <c r="D9" s="52"/>
      <c r="E9" s="52">
        <v>15.3</v>
      </c>
      <c r="F9" s="52"/>
      <c r="G9" s="52">
        <v>16.303798599337078</v>
      </c>
    </row>
    <row r="10" spans="1:7" ht="12.75" customHeight="1">
      <c r="A10" s="49" t="s">
        <v>176</v>
      </c>
      <c r="B10" s="49"/>
      <c r="C10" s="52">
        <v>14</v>
      </c>
      <c r="D10" s="52"/>
      <c r="E10" s="52">
        <v>14.3</v>
      </c>
      <c r="F10" s="52"/>
      <c r="G10" s="52">
        <v>15.114097295150234</v>
      </c>
    </row>
    <row r="11" spans="1:7" ht="12.75" customHeight="1">
      <c r="A11" s="49" t="s">
        <v>177</v>
      </c>
      <c r="B11" s="49"/>
      <c r="C11" s="52">
        <v>1.6</v>
      </c>
      <c r="D11" s="52"/>
      <c r="E11" s="52">
        <v>1.1000000000000001</v>
      </c>
      <c r="F11" s="52"/>
      <c r="G11" s="52">
        <v>1.1897013041868469</v>
      </c>
    </row>
    <row r="12" spans="1:7" ht="12.75" customHeight="1">
      <c r="A12" s="49" t="s">
        <v>178</v>
      </c>
      <c r="B12" s="49"/>
      <c r="C12" s="52">
        <v>15.4</v>
      </c>
      <c r="D12" s="52"/>
      <c r="E12" s="52">
        <v>16</v>
      </c>
      <c r="F12" s="52"/>
      <c r="G12" s="52">
        <v>14.950146248676251</v>
      </c>
    </row>
    <row r="13" spans="1:7" ht="12.75" customHeight="1">
      <c r="A13" s="49" t="s">
        <v>179</v>
      </c>
      <c r="B13" s="49"/>
      <c r="C13" s="52">
        <v>4.2</v>
      </c>
      <c r="D13" s="52"/>
      <c r="E13" s="52">
        <v>4.3</v>
      </c>
      <c r="F13" s="52"/>
      <c r="G13" s="52">
        <v>3.8974525663181701</v>
      </c>
    </row>
    <row r="14" spans="1:7" ht="15" customHeight="1">
      <c r="A14" s="49" t="s">
        <v>180</v>
      </c>
      <c r="B14" s="49"/>
      <c r="C14" s="52">
        <v>12.1</v>
      </c>
      <c r="D14" s="52"/>
      <c r="E14" s="52">
        <v>13.4</v>
      </c>
      <c r="F14" s="52"/>
      <c r="G14" s="52">
        <v>13.557628727240276</v>
      </c>
    </row>
    <row r="15" spans="1:7" ht="15" customHeight="1">
      <c r="A15" s="49" t="s">
        <v>181</v>
      </c>
      <c r="B15" s="49"/>
      <c r="C15" s="52">
        <v>10.199999999999999</v>
      </c>
      <c r="D15" s="52"/>
      <c r="E15" s="52">
        <v>5.6</v>
      </c>
      <c r="F15" s="52"/>
      <c r="G15" s="52">
        <v>4.7399597944422052</v>
      </c>
    </row>
    <row r="16" spans="1:7" ht="12.75" customHeight="1">
      <c r="A16" s="49" t="s">
        <v>182</v>
      </c>
      <c r="B16" s="49"/>
      <c r="C16" s="52">
        <v>4.0999999999999996</v>
      </c>
      <c r="D16" s="52"/>
      <c r="E16" s="52">
        <v>4.2</v>
      </c>
      <c r="F16" s="52"/>
      <c r="G16" s="52">
        <v>3.9301131602623869</v>
      </c>
    </row>
    <row r="17" spans="1:7" ht="12.75" customHeight="1">
      <c r="A17" s="49" t="s">
        <v>183</v>
      </c>
      <c r="B17" s="49"/>
      <c r="C17" s="52">
        <v>1.1000000000000001</v>
      </c>
      <c r="D17" s="52"/>
      <c r="E17" s="52">
        <v>1.1000000000000001</v>
      </c>
      <c r="F17" s="52"/>
      <c r="G17" s="52">
        <v>1.0578205948601354</v>
      </c>
    </row>
    <row r="18" spans="1:7" ht="12.75" customHeight="1">
      <c r="A18" s="49" t="s">
        <v>184</v>
      </c>
      <c r="B18" s="49"/>
      <c r="C18" s="52">
        <v>4.0999999999999996</v>
      </c>
      <c r="D18" s="52"/>
      <c r="E18" s="52">
        <v>3.9</v>
      </c>
      <c r="F18" s="52"/>
      <c r="G18" s="52">
        <v>4.1552198890318408</v>
      </c>
    </row>
    <row r="19" spans="1:7" ht="15" customHeight="1">
      <c r="A19" s="49" t="s">
        <v>185</v>
      </c>
      <c r="B19" s="49"/>
      <c r="C19" s="52">
        <v>3</v>
      </c>
      <c r="D19" s="52"/>
      <c r="E19" s="52">
        <v>3.1</v>
      </c>
      <c r="F19" s="52"/>
      <c r="G19" s="52">
        <v>3.0263366720906877</v>
      </c>
    </row>
    <row r="20" spans="1:7" ht="12.75" customHeight="1">
      <c r="A20" s="49" t="s">
        <v>186</v>
      </c>
      <c r="B20" s="49"/>
      <c r="C20" s="52">
        <v>0.4</v>
      </c>
      <c r="D20" s="52"/>
      <c r="E20" s="52">
        <v>0.4</v>
      </c>
      <c r="F20" s="52"/>
      <c r="G20" s="52">
        <v>0.42044320525023288</v>
      </c>
    </row>
    <row r="21" spans="1:7" ht="12.75" customHeight="1">
      <c r="A21" s="49" t="s">
        <v>187</v>
      </c>
      <c r="B21" s="49"/>
      <c r="C21" s="52">
        <v>0.4</v>
      </c>
      <c r="D21" s="52"/>
      <c r="E21" s="52">
        <v>0.4</v>
      </c>
      <c r="F21" s="52"/>
      <c r="G21" s="52">
        <v>0.30024638972897461</v>
      </c>
    </row>
    <row r="22" spans="1:7" ht="12.75" customHeight="1">
      <c r="A22" s="49" t="s">
        <v>188</v>
      </c>
      <c r="B22" s="49"/>
      <c r="C22" s="52">
        <v>1</v>
      </c>
      <c r="D22" s="52"/>
      <c r="E22" s="52">
        <v>1</v>
      </c>
      <c r="F22" s="52"/>
      <c r="G22" s="52">
        <v>0.92873984398333842</v>
      </c>
    </row>
    <row r="23" spans="1:7" ht="12.75" customHeight="1">
      <c r="A23" s="49" t="s">
        <v>189</v>
      </c>
      <c r="B23" s="49"/>
      <c r="C23" s="52">
        <v>16.8</v>
      </c>
      <c r="D23" s="52"/>
      <c r="E23" s="52">
        <v>18.600000000000001</v>
      </c>
      <c r="F23" s="52"/>
      <c r="G23" s="52">
        <v>19.725103345839539</v>
      </c>
    </row>
    <row r="24" spans="1:7" ht="12.75" customHeight="1">
      <c r="A24" s="49" t="s">
        <v>190</v>
      </c>
      <c r="B24" s="49"/>
      <c r="C24" s="52">
        <v>2.7</v>
      </c>
      <c r="D24" s="52"/>
      <c r="E24" s="52">
        <v>3.1</v>
      </c>
      <c r="F24" s="52"/>
      <c r="G24" s="52">
        <v>3.2589942861381371</v>
      </c>
    </row>
    <row r="25" spans="1:7" ht="12.75" customHeight="1">
      <c r="A25" s="49" t="s">
        <v>191</v>
      </c>
      <c r="B25" s="49"/>
      <c r="C25" s="52">
        <v>5.7</v>
      </c>
      <c r="D25" s="52"/>
      <c r="E25" s="52">
        <v>5.7</v>
      </c>
      <c r="F25" s="52"/>
      <c r="G25" s="52">
        <v>5.0637713095718881</v>
      </c>
    </row>
    <row r="26" spans="1:7" ht="12.75" customHeight="1">
      <c r="A26" s="49" t="s">
        <v>192</v>
      </c>
      <c r="B26" s="49"/>
      <c r="C26" s="52">
        <v>5</v>
      </c>
      <c r="D26" s="52"/>
      <c r="E26" s="52">
        <v>5.6</v>
      </c>
      <c r="F26" s="52"/>
      <c r="G26" s="52">
        <v>6.3461704220145023</v>
      </c>
    </row>
    <row r="27" spans="1:7" ht="15" customHeight="1">
      <c r="A27" s="47" t="s">
        <v>193</v>
      </c>
      <c r="B27" s="47"/>
      <c r="C27" s="53">
        <v>-1.7</v>
      </c>
      <c r="D27" s="53"/>
      <c r="E27" s="53">
        <v>-1.8</v>
      </c>
      <c r="F27" s="53"/>
      <c r="G27" s="53">
        <v>-1.6619450547856247</v>
      </c>
    </row>
    <row r="28" spans="1:7" ht="15" customHeight="1">
      <c r="A28" s="54" t="s">
        <v>274</v>
      </c>
      <c r="B28" s="30"/>
      <c r="C28" s="49"/>
      <c r="D28" s="49"/>
      <c r="E28" s="49"/>
      <c r="F28" s="49"/>
      <c r="G28" s="49"/>
    </row>
    <row r="29" spans="1:7" ht="15" customHeight="1">
      <c r="A29" s="30" t="s">
        <v>194</v>
      </c>
      <c r="B29" s="30"/>
      <c r="C29" s="49"/>
      <c r="D29" s="49"/>
      <c r="E29" s="49"/>
      <c r="F29" s="49"/>
      <c r="G29" s="49"/>
    </row>
    <row r="30" spans="1:7" ht="15" customHeight="1">
      <c r="A30" s="55" t="s">
        <v>195</v>
      </c>
      <c r="B30" s="55"/>
      <c r="C30" s="49"/>
      <c r="D30" s="49"/>
      <c r="E30" s="49"/>
      <c r="F30" s="49"/>
      <c r="G30" s="49"/>
    </row>
    <row r="31" spans="1:7" ht="15" customHeight="1">
      <c r="A31" s="30" t="s">
        <v>275</v>
      </c>
      <c r="B31" s="55"/>
      <c r="C31" s="49"/>
      <c r="D31" s="49"/>
      <c r="E31" s="49"/>
      <c r="F31" s="49"/>
      <c r="G31" s="49"/>
    </row>
    <row r="32" spans="1:7" ht="15" customHeight="1">
      <c r="A32" s="30" t="s">
        <v>276</v>
      </c>
      <c r="B32" s="55"/>
      <c r="C32" s="49"/>
      <c r="D32" s="49"/>
      <c r="E32" s="49"/>
      <c r="F32" s="49"/>
      <c r="G32" s="49"/>
    </row>
    <row r="33" spans="1:7" ht="15" customHeight="1">
      <c r="A33" s="30" t="s">
        <v>277</v>
      </c>
      <c r="B33" s="55"/>
      <c r="C33" s="49"/>
      <c r="D33" s="49"/>
      <c r="E33" s="49"/>
      <c r="F33" s="49"/>
      <c r="G33" s="49"/>
    </row>
    <row r="34" spans="1:7" ht="15" customHeight="1">
      <c r="A34" s="33" t="s">
        <v>196</v>
      </c>
      <c r="B34" s="55"/>
      <c r="C34" s="49"/>
      <c r="D34" s="49"/>
      <c r="E34" s="49"/>
      <c r="F34" s="49"/>
      <c r="G34" s="49"/>
    </row>
    <row r="35" spans="1:7" ht="12.75" customHeight="1">
      <c r="A35" s="33"/>
      <c r="B35" s="55"/>
      <c r="C35" s="49"/>
      <c r="D35" s="49"/>
      <c r="E35" s="49"/>
      <c r="F35" s="49"/>
      <c r="G35" s="49"/>
    </row>
    <row r="36" spans="1:7" ht="12.75" customHeight="1">
      <c r="A36" s="33" t="s">
        <v>64</v>
      </c>
      <c r="B36" s="55"/>
      <c r="C36" s="49"/>
      <c r="D36" s="49"/>
      <c r="E36" s="49"/>
      <c r="F36" s="49"/>
      <c r="G36" s="49"/>
    </row>
    <row r="37" spans="1:7" ht="12.75" customHeight="1">
      <c r="A37" s="55"/>
      <c r="B37" s="55"/>
      <c r="C37" s="49"/>
      <c r="D37" s="49"/>
      <c r="E37" s="49"/>
      <c r="F37" s="49"/>
      <c r="G37" s="49"/>
    </row>
    <row r="38" spans="1:7" ht="12.75" customHeight="1">
      <c r="A38" s="49" t="s">
        <v>197</v>
      </c>
      <c r="B38" s="49"/>
      <c r="C38" s="49"/>
      <c r="D38" s="49"/>
      <c r="E38" s="49"/>
      <c r="F38" s="49"/>
      <c r="G38" s="49"/>
    </row>
    <row r="39" spans="1:7">
      <c r="A39" s="49"/>
      <c r="B39" s="49"/>
      <c r="C39" s="49"/>
      <c r="D39" s="49"/>
      <c r="E39" s="49"/>
      <c r="F39" s="49"/>
      <c r="G39" s="49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0"/>
  <sheetViews>
    <sheetView workbookViewId="0"/>
  </sheetViews>
  <sheetFormatPr defaultColWidth="20.85546875" defaultRowHeight="15"/>
  <cols>
    <col min="2" max="4" width="11.7109375" customWidth="1"/>
  </cols>
  <sheetData>
    <row r="1" spans="1:4" ht="12.75" customHeight="1">
      <c r="A1" s="1" t="s">
        <v>198</v>
      </c>
      <c r="B1" s="50"/>
      <c r="C1" s="50"/>
      <c r="D1" s="50"/>
    </row>
    <row r="2" spans="1:4" ht="12.75" customHeight="1">
      <c r="A2" s="1" t="s">
        <v>199</v>
      </c>
      <c r="B2" s="50"/>
      <c r="C2" s="50"/>
      <c r="D2" s="50"/>
    </row>
    <row r="3" spans="1:4" ht="12.75" customHeight="1">
      <c r="A3" s="1" t="s">
        <v>200</v>
      </c>
      <c r="B3" s="50"/>
      <c r="C3" s="50"/>
      <c r="D3" s="50"/>
    </row>
    <row r="4" spans="1:4" ht="12.75" customHeight="1">
      <c r="A4" s="49"/>
      <c r="B4" s="49"/>
      <c r="C4" s="49"/>
      <c r="D4" s="49"/>
    </row>
    <row r="5" spans="1:4" ht="12.75" customHeight="1">
      <c r="A5" s="45"/>
      <c r="B5" s="46" t="s">
        <v>201</v>
      </c>
      <c r="C5" s="46"/>
      <c r="D5" s="46"/>
    </row>
    <row r="6" spans="1:4" ht="12.75" customHeight="1">
      <c r="A6" s="49"/>
      <c r="B6" s="74">
        <v>2006</v>
      </c>
      <c r="C6" s="74">
        <v>2007</v>
      </c>
      <c r="D6" s="74">
        <v>2008</v>
      </c>
    </row>
    <row r="7" spans="1:4" ht="12.75" customHeight="1">
      <c r="A7" s="49"/>
      <c r="B7" s="65" t="s">
        <v>135</v>
      </c>
      <c r="C7" s="65"/>
      <c r="D7" s="65"/>
    </row>
    <row r="8" spans="1:4" ht="12.75" customHeight="1">
      <c r="A8" s="49" t="s">
        <v>44</v>
      </c>
      <c r="B8" s="51">
        <v>6088.6</v>
      </c>
      <c r="C8" s="51">
        <v>6505</v>
      </c>
      <c r="D8" s="51">
        <v>6787.5</v>
      </c>
    </row>
    <row r="9" spans="1:4">
      <c r="A9" s="2" t="s">
        <v>202</v>
      </c>
      <c r="B9" s="75">
        <v>93.1</v>
      </c>
      <c r="C9" s="49">
        <v>877.2</v>
      </c>
      <c r="D9" s="75">
        <v>1053.3</v>
      </c>
    </row>
    <row r="10" spans="1:4" ht="12.75" customHeight="1">
      <c r="A10" s="49" t="s">
        <v>203</v>
      </c>
      <c r="B10" s="75">
        <v>2980.6</v>
      </c>
      <c r="C10" s="75">
        <v>2919</v>
      </c>
      <c r="D10" s="75">
        <v>3033.3</v>
      </c>
    </row>
    <row r="11" spans="1:4" ht="12.75" customHeight="1">
      <c r="A11" s="49" t="s">
        <v>204</v>
      </c>
      <c r="B11" s="75">
        <v>298.60000000000002</v>
      </c>
      <c r="C11" s="49">
        <v>278.10000000000002</v>
      </c>
      <c r="D11" s="49">
        <v>315.60000000000002</v>
      </c>
    </row>
    <row r="12" spans="1:4" ht="12.75" customHeight="1">
      <c r="A12" s="49" t="s">
        <v>205</v>
      </c>
      <c r="B12" s="75">
        <v>243.7</v>
      </c>
      <c r="C12" s="49">
        <v>233.2</v>
      </c>
      <c r="D12" s="49">
        <v>293.3</v>
      </c>
    </row>
    <row r="13" spans="1:4" ht="12.75" customHeight="1">
      <c r="A13" s="49" t="s">
        <v>206</v>
      </c>
      <c r="B13" s="75">
        <v>2033.7</v>
      </c>
      <c r="C13" s="75">
        <v>1938.9</v>
      </c>
      <c r="D13" s="75">
        <v>1982.8</v>
      </c>
    </row>
    <row r="14" spans="1:4" ht="12.75" customHeight="1">
      <c r="A14" s="49" t="s">
        <v>207</v>
      </c>
      <c r="B14" s="75">
        <v>410.3</v>
      </c>
      <c r="C14" s="49">
        <v>232.2</v>
      </c>
      <c r="D14" s="52">
        <v>82</v>
      </c>
    </row>
    <row r="15" spans="1:4" ht="12.75" customHeight="1">
      <c r="A15" s="47" t="s">
        <v>208</v>
      </c>
      <c r="B15" s="76">
        <v>28.6</v>
      </c>
      <c r="C15" s="47">
        <v>26.3</v>
      </c>
      <c r="D15" s="47">
        <v>27.2</v>
      </c>
    </row>
    <row r="16" spans="1:4">
      <c r="A16" s="30" t="s">
        <v>283</v>
      </c>
      <c r="B16" s="49"/>
      <c r="C16" s="49"/>
      <c r="D16" s="49"/>
    </row>
    <row r="17" spans="1:4" ht="12.75" customHeight="1">
      <c r="A17" s="55"/>
      <c r="B17" s="49"/>
      <c r="C17" s="49"/>
      <c r="D17" s="49"/>
    </row>
    <row r="18" spans="1:4" ht="12.75" customHeight="1">
      <c r="A18" s="55" t="s">
        <v>209</v>
      </c>
      <c r="B18" s="49"/>
      <c r="C18" s="49"/>
      <c r="D18" s="49"/>
    </row>
    <row r="19" spans="1:4" ht="12.75" customHeight="1">
      <c r="A19" s="49"/>
      <c r="B19" s="49"/>
      <c r="C19" s="49"/>
      <c r="D19" s="49"/>
    </row>
    <row r="20" spans="1:4" ht="12.75" customHeight="1">
      <c r="A20" s="49" t="s">
        <v>41</v>
      </c>
      <c r="B20" s="49"/>
      <c r="C20" s="49"/>
      <c r="D20" s="4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 III.1</vt:lpstr>
      <vt:lpstr>Table III.2</vt:lpstr>
      <vt:lpstr>Table III.3</vt:lpstr>
      <vt:lpstr>Table III.4</vt:lpstr>
      <vt:lpstr>Table III.5</vt:lpstr>
      <vt:lpstr>Table III.6</vt:lpstr>
      <vt:lpstr>Table III.7</vt:lpstr>
      <vt:lpstr>Table III.8</vt:lpstr>
      <vt:lpstr>Table III.9</vt:lpstr>
      <vt:lpstr>Table III.10</vt:lpstr>
      <vt:lpstr>Table III.11</vt:lpstr>
      <vt:lpstr>Table III.12</vt:lpstr>
      <vt:lpstr>Table III.13</vt:lpstr>
      <vt:lpstr>Sheet1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2009-08-19T21:24:48Z</cp:lastPrinted>
  <dcterms:created xsi:type="dcterms:W3CDTF">2009-08-19T18:04:26Z</dcterms:created>
  <dcterms:modified xsi:type="dcterms:W3CDTF">2009-08-19T21:26:35Z</dcterms:modified>
</cp:coreProperties>
</file>