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Project\06190_MAX\MA1\MAX 2011\Deliverables\2017-11-17 - Deliverables\Record Counts\"/>
    </mc:Choice>
  </mc:AlternateContent>
  <bookViews>
    <workbookView xWindow="8610" yWindow="1305" windowWidth="11970" windowHeight="8010" activeTab="1"/>
  </bookViews>
  <sheets>
    <sheet name="CoverPage" sheetId="15" r:id="rId1"/>
    <sheet name="Counts" sheetId="14" r:id="rId2"/>
  </sheets>
  <definedNames>
    <definedName name="BEGINDATE">#REF!</definedName>
    <definedName name="ENDDATE">#REF!</definedName>
    <definedName name="_xlnm.Print_Area" localSheetId="1">Counts!$A$1:$K$57</definedName>
    <definedName name="TitleRegion1.a1.a3.2">#REF!</definedName>
    <definedName name="TitleRegion1.a3.k55.3">Counts!$A$3</definedName>
  </definedNames>
  <calcPr calcId="152511"/>
</workbook>
</file>

<file path=xl/calcChain.xml><?xml version="1.0" encoding="utf-8"?>
<calcChain xmlns="http://schemas.openxmlformats.org/spreadsheetml/2006/main">
  <c r="G9" i="14" l="1"/>
  <c r="H9" i="14"/>
  <c r="I9" i="14"/>
  <c r="J9" i="14"/>
  <c r="K9" i="14"/>
  <c r="G11" i="14" l="1"/>
  <c r="H11" i="14"/>
  <c r="I11" i="14"/>
  <c r="J11" i="14"/>
  <c r="K11" i="14"/>
  <c r="G12" i="14"/>
  <c r="H12" i="14"/>
  <c r="I12" i="14"/>
  <c r="J12" i="14"/>
  <c r="K12" i="14"/>
  <c r="G13" i="14"/>
  <c r="H13" i="14"/>
  <c r="I13" i="14"/>
  <c r="J13" i="14"/>
  <c r="K13" i="14"/>
  <c r="G14" i="14"/>
  <c r="H14" i="14"/>
  <c r="I14" i="14"/>
  <c r="J14" i="14"/>
  <c r="K14" i="14"/>
  <c r="G15" i="14"/>
  <c r="H15" i="14"/>
  <c r="I15" i="14"/>
  <c r="J15" i="14"/>
  <c r="K15" i="14"/>
  <c r="G16" i="14"/>
  <c r="H16" i="14"/>
  <c r="J16" i="14"/>
  <c r="K16" i="14"/>
  <c r="G17" i="14"/>
  <c r="H17" i="14"/>
  <c r="I17" i="14"/>
  <c r="J17" i="14"/>
  <c r="K17" i="14"/>
  <c r="G18" i="14"/>
  <c r="H18" i="14"/>
  <c r="I18" i="14"/>
  <c r="J18" i="14"/>
  <c r="K18" i="14"/>
  <c r="G19" i="14"/>
  <c r="H19" i="14"/>
  <c r="I19" i="14"/>
  <c r="J19" i="14"/>
  <c r="K19" i="14"/>
  <c r="G20" i="14"/>
  <c r="H20" i="14"/>
  <c r="I20" i="14"/>
  <c r="J20" i="14"/>
  <c r="K20" i="14"/>
  <c r="G21" i="14"/>
  <c r="H21" i="14"/>
  <c r="I21" i="14"/>
  <c r="J21" i="14"/>
  <c r="K21" i="14"/>
  <c r="G22" i="14"/>
  <c r="H22" i="14"/>
  <c r="I22" i="14"/>
  <c r="J22" i="14"/>
  <c r="K22" i="14"/>
  <c r="G23" i="14"/>
  <c r="H23" i="14"/>
  <c r="I23" i="14"/>
  <c r="J23" i="14"/>
  <c r="K23" i="14"/>
  <c r="G24" i="14"/>
  <c r="H24" i="14"/>
  <c r="I24" i="14"/>
  <c r="J24" i="14"/>
  <c r="K24" i="14"/>
  <c r="G25" i="14"/>
  <c r="H25" i="14"/>
  <c r="I25" i="14"/>
  <c r="J25" i="14"/>
  <c r="K25" i="14"/>
  <c r="G26" i="14"/>
  <c r="H26" i="14"/>
  <c r="I26" i="14"/>
  <c r="J26" i="14"/>
  <c r="K26" i="14"/>
  <c r="G27" i="14"/>
  <c r="H27" i="14"/>
  <c r="I27" i="14"/>
  <c r="J27" i="14"/>
  <c r="K27" i="14"/>
  <c r="G28" i="14"/>
  <c r="H28" i="14"/>
  <c r="I28" i="14"/>
  <c r="J28" i="14"/>
  <c r="K28" i="14"/>
  <c r="G29" i="14"/>
  <c r="H29" i="14"/>
  <c r="I29" i="14"/>
  <c r="J29" i="14"/>
  <c r="K29" i="14"/>
  <c r="G30" i="14"/>
  <c r="H30" i="14"/>
  <c r="I30" i="14"/>
  <c r="J30" i="14"/>
  <c r="K30" i="14"/>
  <c r="G31" i="14"/>
  <c r="H31" i="14"/>
  <c r="I31" i="14"/>
  <c r="J31" i="14"/>
  <c r="K31" i="14"/>
  <c r="G32" i="14"/>
  <c r="H32" i="14"/>
  <c r="I32" i="14"/>
  <c r="J32" i="14"/>
  <c r="K32" i="14"/>
  <c r="G33" i="14"/>
  <c r="H33" i="14"/>
  <c r="I33" i="14"/>
  <c r="J33" i="14"/>
  <c r="K33" i="14"/>
  <c r="G34" i="14"/>
  <c r="H34" i="14"/>
  <c r="I34" i="14"/>
  <c r="J34" i="14"/>
  <c r="K34" i="14"/>
  <c r="G35" i="14"/>
  <c r="H35" i="14"/>
  <c r="I35" i="14"/>
  <c r="J35" i="14"/>
  <c r="K35" i="14"/>
  <c r="G36" i="14"/>
  <c r="H36" i="14"/>
  <c r="I36" i="14"/>
  <c r="J36" i="14"/>
  <c r="K36" i="14"/>
  <c r="G37" i="14"/>
  <c r="H37" i="14"/>
  <c r="I37" i="14"/>
  <c r="J37" i="14"/>
  <c r="K37" i="14"/>
  <c r="G38" i="14"/>
  <c r="H38" i="14"/>
  <c r="I38" i="14"/>
  <c r="J38" i="14"/>
  <c r="K38" i="14"/>
  <c r="G39" i="14"/>
  <c r="H39" i="14"/>
  <c r="I39" i="14"/>
  <c r="J39" i="14"/>
  <c r="K39" i="14"/>
  <c r="G40" i="14"/>
  <c r="H40" i="14"/>
  <c r="I40" i="14"/>
  <c r="J40" i="14"/>
  <c r="K40" i="14"/>
  <c r="G41" i="14"/>
  <c r="H41" i="14"/>
  <c r="I41" i="14"/>
  <c r="J41" i="14"/>
  <c r="K41" i="14"/>
  <c r="G42" i="14"/>
  <c r="H42" i="14"/>
  <c r="I42" i="14"/>
  <c r="J42" i="14"/>
  <c r="K42" i="14"/>
  <c r="G43" i="14"/>
  <c r="H43" i="14"/>
  <c r="I43" i="14"/>
  <c r="J43" i="14"/>
  <c r="K43" i="14"/>
  <c r="G44" i="14"/>
  <c r="H44" i="14"/>
  <c r="I44" i="14"/>
  <c r="J44" i="14"/>
  <c r="K44" i="14"/>
  <c r="G45" i="14"/>
  <c r="H45" i="14"/>
  <c r="I45" i="14"/>
  <c r="J45" i="14"/>
  <c r="K45" i="14"/>
  <c r="G46" i="14"/>
  <c r="H46" i="14"/>
  <c r="I46" i="14"/>
  <c r="J46" i="14"/>
  <c r="K46" i="14"/>
  <c r="G47" i="14"/>
  <c r="H47" i="14"/>
  <c r="I47" i="14"/>
  <c r="J47" i="14"/>
  <c r="K47" i="14"/>
  <c r="G48" i="14"/>
  <c r="H48" i="14"/>
  <c r="I48" i="14"/>
  <c r="J48" i="14"/>
  <c r="K48" i="14"/>
  <c r="G49" i="14"/>
  <c r="H49" i="14"/>
  <c r="I49" i="14"/>
  <c r="J49" i="14"/>
  <c r="K49" i="14"/>
  <c r="G50" i="14"/>
  <c r="H50" i="14"/>
  <c r="I50" i="14"/>
  <c r="J50" i="14"/>
  <c r="K50" i="14"/>
  <c r="G51" i="14"/>
  <c r="H51" i="14"/>
  <c r="I51" i="14"/>
  <c r="J51" i="14"/>
  <c r="K51" i="14"/>
  <c r="G52" i="14"/>
  <c r="H52" i="14"/>
  <c r="I52" i="14"/>
  <c r="J52" i="14"/>
  <c r="K52" i="14"/>
  <c r="G53" i="14"/>
  <c r="H53" i="14"/>
  <c r="I53" i="14"/>
  <c r="J53" i="14"/>
  <c r="K53" i="14"/>
  <c r="G54" i="14"/>
  <c r="H54" i="14"/>
  <c r="I54" i="14"/>
  <c r="J54" i="14"/>
  <c r="K54" i="14"/>
  <c r="G5" i="14"/>
  <c r="H5" i="14"/>
  <c r="I5" i="14"/>
  <c r="J5" i="14"/>
  <c r="K5" i="14"/>
  <c r="G6" i="14"/>
  <c r="H6" i="14"/>
  <c r="I6" i="14"/>
  <c r="J6" i="14"/>
  <c r="K6" i="14"/>
  <c r="G7" i="14"/>
  <c r="H7" i="14"/>
  <c r="I7" i="14"/>
  <c r="J7" i="14"/>
  <c r="K7" i="14"/>
  <c r="G8" i="14"/>
  <c r="H8" i="14"/>
  <c r="I8" i="14"/>
  <c r="J8" i="14"/>
  <c r="K8" i="14"/>
  <c r="G10" i="14"/>
  <c r="H10" i="14"/>
  <c r="I10" i="14"/>
  <c r="J10" i="14"/>
  <c r="K10" i="14"/>
  <c r="K4" i="14" l="1"/>
  <c r="I4" i="14"/>
  <c r="J4" i="14" l="1"/>
  <c r="H4" i="14"/>
  <c r="G4" i="14"/>
  <c r="F55" i="14"/>
  <c r="K55" i="14" s="1"/>
  <c r="E55" i="14"/>
  <c r="J55" i="14" s="1"/>
  <c r="D55" i="14"/>
  <c r="I55" i="14" s="1"/>
  <c r="C55" i="14"/>
  <c r="H55" i="14" s="1"/>
  <c r="B55" i="14"/>
  <c r="G55" i="14" s="1"/>
</calcChain>
</file>

<file path=xl/sharedStrings.xml><?xml version="1.0" encoding="utf-8"?>
<sst xmlns="http://schemas.openxmlformats.org/spreadsheetml/2006/main" count="80" uniqueCount="76">
  <si>
    <t xml:space="preserve">Alabama </t>
  </si>
  <si>
    <t xml:space="preserve">Alaska </t>
  </si>
  <si>
    <t>Arizona</t>
  </si>
  <si>
    <t>Arkansas</t>
  </si>
  <si>
    <t>Colorado</t>
  </si>
  <si>
    <t>Connecticut</t>
  </si>
  <si>
    <t>Delaware</t>
  </si>
  <si>
    <t>District of Columbia</t>
  </si>
  <si>
    <t xml:space="preserve">Florida </t>
  </si>
  <si>
    <t>Georgia</t>
  </si>
  <si>
    <t xml:space="preserve">Hawaii </t>
  </si>
  <si>
    <t>Idaho</t>
  </si>
  <si>
    <t xml:space="preserve">Illinois </t>
  </si>
  <si>
    <t>Indiana</t>
  </si>
  <si>
    <t xml:space="preserve">Iowa </t>
  </si>
  <si>
    <t>Kansas</t>
  </si>
  <si>
    <t xml:space="preserve">Maine </t>
  </si>
  <si>
    <t>Maryland</t>
  </si>
  <si>
    <t>Massachusetts</t>
  </si>
  <si>
    <t>Michigan</t>
  </si>
  <si>
    <t>Mississippi</t>
  </si>
  <si>
    <t>Missouri</t>
  </si>
  <si>
    <t>Montana</t>
  </si>
  <si>
    <t>Nebraska</t>
  </si>
  <si>
    <t>New Hampshire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</si>
  <si>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</si>
  <si>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</si>
  <si>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</si>
  <si>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</si>
  <si>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</si>
  <si>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</si>
  <si>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</si>
  <si>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</si>
  <si>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</si>
  <si>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</si>
  <si>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</si>
  <si>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</si>
  <si>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</si>
  <si>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Virginia</t>
  </si>
  <si>
    <t>Washington</t>
  </si>
  <si>
    <t>West Virginia</t>
  </si>
  <si>
    <t>Wisconsin</t>
  </si>
  <si>
    <t>Wyoming</t>
  </si>
  <si>
    <t>California (SSN)</t>
  </si>
  <si>
    <t>Louisiana (SSN)</t>
  </si>
  <si>
    <t>Minnesota (SSN)</t>
  </si>
  <si>
    <t>Nevada (SSN)</t>
  </si>
  <si>
    <t>New Jersey (SSN)</t>
  </si>
  <si>
    <t>New Mexico (SSN)</t>
  </si>
  <si>
    <t>Vermont (SSN)</t>
  </si>
  <si>
    <t>All States</t>
  </si>
  <si>
    <t xml:space="preserve">Kentucky </t>
  </si>
  <si>
    <t>MAX 2011 RECORD COUNTS AND FILE SIZES</t>
  </si>
  <si>
    <t>Record Counts:
IP</t>
  </si>
  <si>
    <t>Record Counts:
LT</t>
  </si>
  <si>
    <t>Records Counts:
OT</t>
  </si>
  <si>
    <t>Record Counts:
RX</t>
  </si>
  <si>
    <t>Record Counts:
PS</t>
  </si>
  <si>
    <t>File Size:
IP
LRECL
807
(MB)</t>
  </si>
  <si>
    <t>File Size:
LT 
LRECL
281
(MB)</t>
  </si>
  <si>
    <t>File Size:
OT
LRECL
270
(MB)</t>
  </si>
  <si>
    <t>File Size:
RX
LRECL
348
(MB)</t>
  </si>
  <si>
    <t>File Size:
PS
LRECL
3058
(MB)</t>
  </si>
  <si>
    <t>-</t>
  </si>
  <si>
    <t>Mathematica Policy Research logo and report logo</t>
  </si>
  <si>
    <t>BLANK</t>
  </si>
  <si>
    <t>Medicaid Analytic Extract</t>
  </si>
  <si>
    <t>Submitted to:</t>
  </si>
  <si>
    <t>Centers for Medicare &amp; Medicaid Services 
7500 Security Blvd.
Mail Stop B2-29-04
Baltimore, MD  21244-1850
Project Officer: Cara Petroski</t>
  </si>
  <si>
    <t>Submitted by:</t>
  </si>
  <si>
    <t>Record Counts, 2011</t>
  </si>
  <si>
    <t>State</t>
  </si>
  <si>
    <t>End of Worksheet</t>
  </si>
  <si>
    <t>Note: Idaho did not have the requisite OT MSIS claim files needed to process MAX and hence the state's MAX 2011 files only contain eligibility, IP, LT and RX information.</t>
  </si>
  <si>
    <t>Mathematica Policy Research
1100 1st Street, NE
12th Floor
Washington, DC 20002-4221
Project Director: Susan Williams
Reference Number: 50160.210
Contract Number: HHSM-500-2014-00034I
Task Order: HHSM-500-T0007</t>
  </si>
  <si>
    <t>November 30,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</si>
</sst>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9"/>
      <name val="Arial"/>
      <family val="2"/>
    </font>
    <font>
      <sz val="11"/>
      <color theme="0"/>
      <name val="Calibri"/>
      <family val="2"/>
      <scheme val="minor"/>
    </font>
    <font>
      <b/>
      <sz val="18.5"/>
      <color rgb="FFE70032"/>
      <name val="Arial Black"/>
      <family val="2"/>
    </font>
    <font>
      <sz val="14"/>
      <color theme="1"/>
      <name val="Arial"/>
      <family val="2"/>
    </font>
    <font>
      <sz val="9"/>
      <color theme="0"/>
      <name val="Arial"/>
      <family val="2"/>
    </font>
    <font>
      <sz val="8"/>
      <color theme="1"/>
      <name val="Arial Black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2"/>
      <color theme="1"/>
      <name val="Times New Roman"/>
      <family val="1"/>
    </font>
    <font>
      <sz val="9"/>
      <color theme="1"/>
      <name val="Arial"/>
      <family val="2"/>
    </font>
    <font>
      <b/>
      <sz val="9"/>
      <name val="Arial"/>
      <family val="2"/>
    </font>
    <font>
      <sz val="10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Fill="1"/>
    <xf numFmtId="0" fontId="0" fillId="0" borderId="0" xfId="0" applyFill="1"/>
    <xf numFmtId="0" fontId="0" fillId="0" borderId="0" xfId="0" applyFill="1" applyBorder="1"/>
    <xf numFmtId="0" fontId="1" fillId="0" borderId="0" xfId="0" applyFont="1" applyFill="1"/>
    <xf numFmtId="0" fontId="1" fillId="0" borderId="0" xfId="0" applyFont="1" applyFill="1" applyAlignment="1"/>
    <xf numFmtId="3" fontId="4" fillId="0" borderId="1" xfId="0" applyNumberFormat="1" applyFont="1" applyFill="1" applyBorder="1" applyAlignment="1">
      <alignment horizontal="right"/>
    </xf>
    <xf numFmtId="3" fontId="4" fillId="0" borderId="1" xfId="0" applyNumberFormat="1" applyFont="1" applyFill="1" applyBorder="1"/>
    <xf numFmtId="3" fontId="4" fillId="0" borderId="1" xfId="0" quotePrefix="1" applyNumberFormat="1" applyFont="1" applyFill="1" applyBorder="1" applyAlignment="1">
      <alignment horizontal="right"/>
    </xf>
    <xf numFmtId="0" fontId="5" fillId="0" borderId="0" xfId="0" applyFont="1"/>
    <xf numFmtId="0" fontId="6" fillId="0" borderId="0" xfId="0" applyFont="1"/>
    <xf numFmtId="49" fontId="7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left"/>
    </xf>
    <xf numFmtId="0" fontId="9" fillId="0" borderId="0" xfId="0" applyFont="1"/>
    <xf numFmtId="0" fontId="10" fillId="0" borderId="0" xfId="0" applyFont="1" applyAlignment="1">
      <alignment wrapText="1"/>
    </xf>
    <xf numFmtId="0" fontId="11" fillId="0" borderId="0" xfId="0" applyFont="1"/>
    <xf numFmtId="0" fontId="10" fillId="0" borderId="0" xfId="0" applyFont="1" applyAlignment="1">
      <alignment horizontal="left" wrapText="1"/>
    </xf>
    <xf numFmtId="0" fontId="10" fillId="0" borderId="0" xfId="0" applyFont="1"/>
    <xf numFmtId="0" fontId="12" fillId="0" borderId="0" xfId="0" applyFont="1" applyAlignment="1">
      <alignment horizontal="justify"/>
    </xf>
    <xf numFmtId="3" fontId="0" fillId="0" borderId="1" xfId="0" applyNumberFormat="1" applyBorder="1" applyAlignment="1">
      <alignment horizontal="right"/>
    </xf>
    <xf numFmtId="0" fontId="14" fillId="0" borderId="2" xfId="0" applyFont="1" applyFill="1" applyBorder="1" applyAlignment="1">
      <alignment horizontal="center" wrapText="1"/>
    </xf>
    <xf numFmtId="0" fontId="15" fillId="0" borderId="0" xfId="0" applyFont="1" applyFill="1" applyAlignment="1">
      <alignment horizontal="left"/>
    </xf>
    <xf numFmtId="3" fontId="1" fillId="0" borderId="1" xfId="0" applyNumberFormat="1" applyFont="1" applyBorder="1" applyAlignment="1">
      <alignment horizontal="right"/>
    </xf>
    <xf numFmtId="0" fontId="14" fillId="0" borderId="3" xfId="0" applyFont="1" applyFill="1" applyBorder="1"/>
    <xf numFmtId="0" fontId="4" fillId="0" borderId="4" xfId="0" applyFont="1" applyFill="1" applyBorder="1"/>
    <xf numFmtId="0" fontId="14" fillId="0" borderId="5" xfId="0" applyFont="1" applyFill="1" applyBorder="1" applyAlignment="1">
      <alignment horizontal="center" wrapText="1"/>
    </xf>
    <xf numFmtId="3" fontId="4" fillId="0" borderId="6" xfId="0" applyNumberFormat="1" applyFont="1" applyFill="1" applyBorder="1" applyAlignment="1">
      <alignment horizontal="right"/>
    </xf>
    <xf numFmtId="0" fontId="14" fillId="0" borderId="7" xfId="0" applyFont="1" applyFill="1" applyBorder="1"/>
    <xf numFmtId="3" fontId="14" fillId="0" borderId="8" xfId="0" applyNumberFormat="1" applyFont="1" applyFill="1" applyBorder="1"/>
    <xf numFmtId="3" fontId="14" fillId="0" borderId="8" xfId="0" applyNumberFormat="1" applyFont="1" applyFill="1" applyBorder="1" applyAlignment="1">
      <alignment horizontal="right"/>
    </xf>
    <xf numFmtId="3" fontId="14" fillId="0" borderId="9" xfId="0" applyNumberFormat="1" applyFont="1" applyFill="1" applyBorder="1" applyAlignment="1">
      <alignment horizontal="right"/>
    </xf>
    <xf numFmtId="0" fontId="15" fillId="0" borderId="0" xfId="0" applyFont="1" applyFill="1" applyAlignment="1">
      <alignment horizontal="left"/>
    </xf>
    <xf numFmtId="0" fontId="13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14" fontId="2" fillId="0" borderId="0" xfId="0" applyNumberFormat="1" applyFont="1" applyFill="1" applyAlignment="1">
      <alignment horizontal="center"/>
    </xf>
  </cellXfs>
  <cellStyles count="1">
    <cellStyle name="Normal" xfId="0" builtinId="0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24994659260841701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142875</xdr:rowOff>
    </xdr:from>
    <xdr:to>
      <xdr:col>0</xdr:col>
      <xdr:colOff>2266950</xdr:colOff>
      <xdr:row>0</xdr:row>
      <xdr:rowOff>733425</xdr:rowOff>
    </xdr:to>
    <xdr:pic>
      <xdr:nvPicPr>
        <xdr:cNvPr id="2" name="Picture 1" descr="MATHEMATICA POLICY RESEARCH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2875"/>
          <a:ext cx="22669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2600326</xdr:colOff>
      <xdr:row>0</xdr:row>
      <xdr:rowOff>66675</xdr:rowOff>
    </xdr:from>
    <xdr:to>
      <xdr:col>0</xdr:col>
      <xdr:colOff>2600327</xdr:colOff>
      <xdr:row>1</xdr:row>
      <xdr:rowOff>38100</xdr:rowOff>
    </xdr:to>
    <xdr:pic>
      <xdr:nvPicPr>
        <xdr:cNvPr id="3" name="Picture 2" descr="REPORT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600326" y="66675"/>
          <a:ext cx="1" cy="800100"/>
        </a:xfrm>
        <a:prstGeom prst="rect">
          <a:avLst/>
        </a:prstGeom>
      </xdr:spPr>
    </xdr:pic>
    <xdr:clientData/>
  </xdr:twoCellAnchor>
  <xdr:twoCellAnchor editAs="oneCell">
    <xdr:from>
      <xdr:col>0</xdr:col>
      <xdr:colOff>2771775</xdr:colOff>
      <xdr:row>0</xdr:row>
      <xdr:rowOff>28575</xdr:rowOff>
    </xdr:from>
    <xdr:to>
      <xdr:col>0</xdr:col>
      <xdr:colOff>2771775</xdr:colOff>
      <xdr:row>1</xdr:row>
      <xdr:rowOff>0</xdr:rowOff>
    </xdr:to>
    <xdr:pic>
      <xdr:nvPicPr>
        <xdr:cNvPr id="4" name="Picture 3" descr="REPORT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71775" y="28575"/>
          <a:ext cx="3933825" cy="800100"/>
        </a:xfrm>
        <a:prstGeom prst="rect">
          <a:avLst/>
        </a:prstGeom>
      </xdr:spPr>
    </xdr:pic>
    <xdr:clientData/>
  </xdr:twoCellAnchor>
  <xdr:twoCellAnchor editAs="oneCell">
    <xdr:from>
      <xdr:col>0</xdr:col>
      <xdr:colOff>2828925</xdr:colOff>
      <xdr:row>0</xdr:row>
      <xdr:rowOff>57150</xdr:rowOff>
    </xdr:from>
    <xdr:to>
      <xdr:col>0</xdr:col>
      <xdr:colOff>6762750</xdr:colOff>
      <xdr:row>1</xdr:row>
      <xdr:rowOff>28575</xdr:rowOff>
    </xdr:to>
    <xdr:pic>
      <xdr:nvPicPr>
        <xdr:cNvPr id="5" name="Picture 4" descr="REPORT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828925" y="57150"/>
          <a:ext cx="3933825" cy="8001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3:K55" totalsRowShown="0" headerRowDxfId="15" dataDxfId="13" headerRowBorderDxfId="14" tableBorderDxfId="12" totalsRowBorderDxfId="11">
  <autoFilter ref="A3:K55"/>
  <tableColumns count="11">
    <tableColumn id="1" name="State" dataDxfId="10"/>
    <tableColumn id="2" name="Record Counts:_x000a_IP" dataDxfId="9"/>
    <tableColumn id="3" name="Record Counts:_x000a_LT" dataDxfId="8"/>
    <tableColumn id="4" name="Records Counts:_x000a_OT" dataDxfId="7"/>
    <tableColumn id="5" name="Record Counts:_x000a_RX" dataDxfId="6"/>
    <tableColumn id="6" name="Record Counts:_x000a_PS" dataDxfId="5"/>
    <tableColumn id="7" name="File Size:_x000a_IP_x000a_LRECL_x000a_807_x000a_(MB)" dataDxfId="4">
      <calculatedColumnFormula>B4*807/1000000</calculatedColumnFormula>
    </tableColumn>
    <tableColumn id="8" name="File Size:_x000a_LT _x000a_LRECL_x000a_281_x000a_(MB)" dataDxfId="3">
      <calculatedColumnFormula>C4*281/1000000</calculatedColumnFormula>
    </tableColumn>
    <tableColumn id="9" name="File Size:_x000a_OT_x000a_LRECL_x000a_270_x000a_(MB)" dataDxfId="2">
      <calculatedColumnFormula>D4*270/1000000</calculatedColumnFormula>
    </tableColumn>
    <tableColumn id="10" name="File Size:_x000a_RX_x000a_LRECL_x000a_348_x000a_(MB)" dataDxfId="1">
      <calculatedColumnFormula>E4*348/1000000</calculatedColumnFormula>
    </tableColumn>
    <tableColumn id="11" name="File Size:_x000a_PS_x000a_LRECL_x000a_3058_x000a_(MB)" dataDxfId="0">
      <calculatedColumnFormula>F4*3058/1000000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workbookViewId="0">
      <selection activeCell="A5" sqref="A5"/>
    </sheetView>
  </sheetViews>
  <sheetFormatPr defaultRowHeight="12.75" x14ac:dyDescent="0.2"/>
  <cols>
    <col min="1" max="1" width="104.5703125" customWidth="1"/>
  </cols>
  <sheetData>
    <row r="1" spans="1:1" ht="65.25" customHeight="1" x14ac:dyDescent="0.25">
      <c r="A1" s="9" t="s">
        <v>64</v>
      </c>
    </row>
    <row r="2" spans="1:1" ht="15" x14ac:dyDescent="0.25">
      <c r="A2" s="9" t="s">
        <v>65</v>
      </c>
    </row>
    <row r="3" spans="1:1" ht="30" x14ac:dyDescent="0.6">
      <c r="A3" s="10" t="s">
        <v>66</v>
      </c>
    </row>
    <row r="4" spans="1:1" ht="30" x14ac:dyDescent="0.6">
      <c r="A4" s="10" t="s">
        <v>70</v>
      </c>
    </row>
    <row r="5" spans="1:1" ht="18" x14ac:dyDescent="0.25">
      <c r="A5" s="11" t="s">
        <v>75</v>
      </c>
    </row>
    <row r="6" spans="1:1" x14ac:dyDescent="0.2">
      <c r="A6" s="12" t="s">
        <v>65</v>
      </c>
    </row>
    <row r="7" spans="1:1" ht="13.5" x14ac:dyDescent="0.25">
      <c r="A7" s="13" t="s">
        <v>67</v>
      </c>
    </row>
    <row r="8" spans="1:1" ht="62.1" customHeight="1" x14ac:dyDescent="0.2">
      <c r="A8" s="14" t="s">
        <v>68</v>
      </c>
    </row>
    <row r="9" spans="1:1" x14ac:dyDescent="0.2">
      <c r="A9" s="15" t="s">
        <v>65</v>
      </c>
    </row>
    <row r="10" spans="1:1" ht="13.5" x14ac:dyDescent="0.25">
      <c r="A10" s="13" t="s">
        <v>69</v>
      </c>
    </row>
    <row r="11" spans="1:1" ht="95.1" customHeight="1" x14ac:dyDescent="0.2">
      <c r="A11" s="16" t="s">
        <v>74</v>
      </c>
    </row>
    <row r="12" spans="1:1" x14ac:dyDescent="0.2">
      <c r="A12" s="21" t="s">
        <v>72</v>
      </c>
    </row>
    <row r="13" spans="1:1" x14ac:dyDescent="0.2">
      <c r="A13" s="17"/>
    </row>
    <row r="14" spans="1:1" x14ac:dyDescent="0.2">
      <c r="A14" s="17"/>
    </row>
    <row r="15" spans="1:1" x14ac:dyDescent="0.2">
      <c r="A15" s="17"/>
    </row>
    <row r="16" spans="1:1" ht="15.75" x14ac:dyDescent="0.25">
      <c r="A16" s="18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66"/>
  <sheetViews>
    <sheetView tabSelected="1" zoomScaleNormal="100" zoomScalePageLayoutView="96" workbookViewId="0">
      <selection activeCell="A3" sqref="A3"/>
    </sheetView>
  </sheetViews>
  <sheetFormatPr defaultRowHeight="12.75" x14ac:dyDescent="0.2"/>
  <cols>
    <col min="1" max="1" width="17.28515625" customWidth="1"/>
    <col min="2" max="3" width="10.7109375" style="2" customWidth="1"/>
    <col min="4" max="4" width="13" style="2" customWidth="1"/>
    <col min="5" max="5" width="11.42578125" style="2" customWidth="1"/>
    <col min="6" max="6" width="10.7109375" style="2" customWidth="1"/>
    <col min="7" max="11" width="8.7109375" customWidth="1"/>
  </cols>
  <sheetData>
    <row r="1" spans="1:11" s="1" customFormat="1" ht="15.75" customHeight="1" x14ac:dyDescent="0.25">
      <c r="A1" s="33" t="s">
        <v>52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1" customFormat="1" ht="15.75" customHeight="1" x14ac:dyDescent="0.25">
      <c r="A2" s="34">
        <v>43035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s="3" customFormat="1" ht="60" x14ac:dyDescent="0.2">
      <c r="A3" s="23" t="s">
        <v>71</v>
      </c>
      <c r="B3" s="20" t="s">
        <v>53</v>
      </c>
      <c r="C3" s="20" t="s">
        <v>54</v>
      </c>
      <c r="D3" s="20" t="s">
        <v>55</v>
      </c>
      <c r="E3" s="20" t="s">
        <v>56</v>
      </c>
      <c r="F3" s="20" t="s">
        <v>57</v>
      </c>
      <c r="G3" s="20" t="s">
        <v>58</v>
      </c>
      <c r="H3" s="20" t="s">
        <v>59</v>
      </c>
      <c r="I3" s="20" t="s">
        <v>60</v>
      </c>
      <c r="J3" s="20" t="s">
        <v>61</v>
      </c>
      <c r="K3" s="25" t="s">
        <v>62</v>
      </c>
    </row>
    <row r="4" spans="1:11" s="2" customFormat="1" ht="15" customHeight="1" x14ac:dyDescent="0.2">
      <c r="A4" s="24" t="s">
        <v>0</v>
      </c>
      <c r="B4" s="6">
        <v>143252</v>
      </c>
      <c r="C4" s="6">
        <v>291515</v>
      </c>
      <c r="D4" s="6">
        <v>26133825</v>
      </c>
      <c r="E4" s="6">
        <v>8820285</v>
      </c>
      <c r="F4" s="19">
        <v>1076604</v>
      </c>
      <c r="G4" s="6">
        <f>B4*807/1000000</f>
        <v>115.604364</v>
      </c>
      <c r="H4" s="6">
        <f>C4*281/1000000</f>
        <v>81.915715000000006</v>
      </c>
      <c r="I4" s="6">
        <f>D4*270/1000000</f>
        <v>7056.1327499999998</v>
      </c>
      <c r="J4" s="6">
        <f>E4*348/1000000</f>
        <v>3069.4591799999998</v>
      </c>
      <c r="K4" s="26">
        <f>F4*3058/1000000</f>
        <v>3292.255032</v>
      </c>
    </row>
    <row r="5" spans="1:11" s="2" customFormat="1" x14ac:dyDescent="0.2">
      <c r="A5" s="24" t="s">
        <v>1</v>
      </c>
      <c r="B5" s="7">
        <v>19451</v>
      </c>
      <c r="C5" s="7">
        <v>17366</v>
      </c>
      <c r="D5" s="7">
        <v>6452814</v>
      </c>
      <c r="E5" s="7">
        <v>1049143</v>
      </c>
      <c r="F5" s="19">
        <v>150613</v>
      </c>
      <c r="G5" s="6">
        <f t="shared" ref="G5:G10" si="0">B5*807/1000000</f>
        <v>15.696956999999999</v>
      </c>
      <c r="H5" s="6">
        <f t="shared" ref="H5:H10" si="1">C5*281/1000000</f>
        <v>4.8798459999999997</v>
      </c>
      <c r="I5" s="6">
        <f t="shared" ref="I5:I10" si="2">D5*270/1000000</f>
        <v>1742.2597800000001</v>
      </c>
      <c r="J5" s="6">
        <f t="shared" ref="J5:J10" si="3">E5*348/1000000</f>
        <v>365.101764</v>
      </c>
      <c r="K5" s="26">
        <f t="shared" ref="K5:K10" si="4">F5*3058/1000000</f>
        <v>460.57455399999998</v>
      </c>
    </row>
    <row r="6" spans="1:11" s="2" customFormat="1" x14ac:dyDescent="0.2">
      <c r="A6" s="24" t="s">
        <v>2</v>
      </c>
      <c r="B6" s="6">
        <v>248596</v>
      </c>
      <c r="C6" s="6">
        <v>146730</v>
      </c>
      <c r="D6" s="6">
        <v>97193150</v>
      </c>
      <c r="E6" s="6">
        <v>13250903</v>
      </c>
      <c r="F6" s="6">
        <v>1852251</v>
      </c>
      <c r="G6" s="6">
        <f t="shared" si="0"/>
        <v>200.616972</v>
      </c>
      <c r="H6" s="6">
        <f t="shared" si="1"/>
        <v>41.23113</v>
      </c>
      <c r="I6" s="6">
        <f t="shared" si="2"/>
        <v>26242.1505</v>
      </c>
      <c r="J6" s="6">
        <f t="shared" si="3"/>
        <v>4611.3142440000001</v>
      </c>
      <c r="K6" s="26">
        <f t="shared" si="4"/>
        <v>5664.1835579999997</v>
      </c>
    </row>
    <row r="7" spans="1:11" s="2" customFormat="1" x14ac:dyDescent="0.2">
      <c r="A7" s="24" t="s">
        <v>3</v>
      </c>
      <c r="B7" s="7">
        <v>111440</v>
      </c>
      <c r="C7" s="7">
        <v>757568</v>
      </c>
      <c r="D7" s="7">
        <v>39994571</v>
      </c>
      <c r="E7" s="7">
        <v>4813572</v>
      </c>
      <c r="F7" s="19">
        <v>806050</v>
      </c>
      <c r="G7" s="6">
        <f t="shared" si="0"/>
        <v>89.932079999999999</v>
      </c>
      <c r="H7" s="6">
        <f t="shared" si="1"/>
        <v>212.876608</v>
      </c>
      <c r="I7" s="6">
        <f t="shared" si="2"/>
        <v>10798.534170000001</v>
      </c>
      <c r="J7" s="6">
        <f t="shared" si="3"/>
        <v>1675.1230559999999</v>
      </c>
      <c r="K7" s="26">
        <f t="shared" si="4"/>
        <v>2464.9009000000001</v>
      </c>
    </row>
    <row r="8" spans="1:11" s="2" customFormat="1" x14ac:dyDescent="0.2">
      <c r="A8" s="24" t="s">
        <v>43</v>
      </c>
      <c r="B8" s="6">
        <v>882219</v>
      </c>
      <c r="C8" s="6">
        <v>3269533</v>
      </c>
      <c r="D8" s="6">
        <v>279424729</v>
      </c>
      <c r="E8" s="6">
        <v>67662547</v>
      </c>
      <c r="F8" s="6">
        <v>13211010</v>
      </c>
      <c r="G8" s="6">
        <f t="shared" si="0"/>
        <v>711.95073300000001</v>
      </c>
      <c r="H8" s="6">
        <f t="shared" si="1"/>
        <v>918.73877300000004</v>
      </c>
      <c r="I8" s="6">
        <f t="shared" si="2"/>
        <v>75444.676829999997</v>
      </c>
      <c r="J8" s="6">
        <f t="shared" si="3"/>
        <v>23546.566355999999</v>
      </c>
      <c r="K8" s="26">
        <f t="shared" si="4"/>
        <v>40399.268580000004</v>
      </c>
    </row>
    <row r="9" spans="1:11" s="2" customFormat="1" x14ac:dyDescent="0.2">
      <c r="A9" s="24" t="s">
        <v>4</v>
      </c>
      <c r="B9" s="22">
        <v>61406</v>
      </c>
      <c r="C9" s="22">
        <v>505193</v>
      </c>
      <c r="D9" s="22">
        <v>28247433</v>
      </c>
      <c r="E9" s="22">
        <v>4073212</v>
      </c>
      <c r="F9" s="22">
        <v>865192</v>
      </c>
      <c r="G9" s="6">
        <f t="shared" ref="G9" si="5">B9*807/1000000</f>
        <v>49.554642000000001</v>
      </c>
      <c r="H9" s="6">
        <f t="shared" ref="H9" si="6">C9*281/1000000</f>
        <v>141.95923300000001</v>
      </c>
      <c r="I9" s="6">
        <f t="shared" ref="I9" si="7">D9*270/1000000</f>
        <v>7626.8069100000002</v>
      </c>
      <c r="J9" s="6">
        <f t="shared" ref="J9" si="8">E9*348/1000000</f>
        <v>1417.4777759999999</v>
      </c>
      <c r="K9" s="26">
        <f t="shared" ref="K9" si="9">F9*3058/1000000</f>
        <v>2645.7571360000002</v>
      </c>
    </row>
    <row r="10" spans="1:11" s="2" customFormat="1" x14ac:dyDescent="0.2">
      <c r="A10" s="24" t="s">
        <v>5</v>
      </c>
      <c r="B10" s="8">
        <v>177510</v>
      </c>
      <c r="C10" s="8">
        <v>288140</v>
      </c>
      <c r="D10" s="8">
        <v>37970125</v>
      </c>
      <c r="E10" s="8">
        <v>7272044</v>
      </c>
      <c r="F10" s="19">
        <v>797382</v>
      </c>
      <c r="G10" s="6">
        <f t="shared" si="0"/>
        <v>143.25057000000001</v>
      </c>
      <c r="H10" s="6">
        <f t="shared" si="1"/>
        <v>80.967339999999993</v>
      </c>
      <c r="I10" s="6">
        <f t="shared" si="2"/>
        <v>10251.93375</v>
      </c>
      <c r="J10" s="6">
        <f t="shared" si="3"/>
        <v>2530.6713119999999</v>
      </c>
      <c r="K10" s="26">
        <f t="shared" si="4"/>
        <v>2438.3941559999998</v>
      </c>
    </row>
    <row r="11" spans="1:11" s="2" customFormat="1" x14ac:dyDescent="0.2">
      <c r="A11" s="24" t="s">
        <v>6</v>
      </c>
      <c r="B11" s="8">
        <v>16365</v>
      </c>
      <c r="C11" s="8">
        <v>40405</v>
      </c>
      <c r="D11" s="8">
        <v>11376923</v>
      </c>
      <c r="E11" s="8">
        <v>2284226</v>
      </c>
      <c r="F11" s="19">
        <v>252912</v>
      </c>
      <c r="G11" s="6">
        <f t="shared" ref="G11:G54" si="10">B11*807/1000000</f>
        <v>13.206555</v>
      </c>
      <c r="H11" s="6">
        <f t="shared" ref="H11:H54" si="11">C11*281/1000000</f>
        <v>11.353804999999999</v>
      </c>
      <c r="I11" s="6">
        <f t="shared" ref="I11:I54" si="12">D11*270/1000000</f>
        <v>3071.7692099999999</v>
      </c>
      <c r="J11" s="6">
        <f t="shared" ref="J11:J54" si="13">E11*348/1000000</f>
        <v>794.91064800000004</v>
      </c>
      <c r="K11" s="26">
        <f t="shared" ref="K11:K54" si="14">F11*3058/1000000</f>
        <v>773.40489600000001</v>
      </c>
    </row>
    <row r="12" spans="1:11" s="2" customFormat="1" x14ac:dyDescent="0.2">
      <c r="A12" s="24" t="s">
        <v>7</v>
      </c>
      <c r="B12" s="6">
        <v>36364</v>
      </c>
      <c r="C12" s="6">
        <v>72648</v>
      </c>
      <c r="D12" s="6">
        <v>10708402</v>
      </c>
      <c r="E12" s="6">
        <v>2176165</v>
      </c>
      <c r="F12" s="6">
        <v>242346</v>
      </c>
      <c r="G12" s="6">
        <f t="shared" si="10"/>
        <v>29.345748</v>
      </c>
      <c r="H12" s="6">
        <f t="shared" si="11"/>
        <v>20.414088</v>
      </c>
      <c r="I12" s="6">
        <f t="shared" si="12"/>
        <v>2891.26854</v>
      </c>
      <c r="J12" s="6">
        <f t="shared" si="13"/>
        <v>757.30542000000003</v>
      </c>
      <c r="K12" s="26">
        <f t="shared" si="14"/>
        <v>741.09406799999999</v>
      </c>
    </row>
    <row r="13" spans="1:11" s="2" customFormat="1" x14ac:dyDescent="0.2">
      <c r="A13" s="24" t="s">
        <v>8</v>
      </c>
      <c r="B13" s="6">
        <v>530213</v>
      </c>
      <c r="C13" s="6">
        <v>684396</v>
      </c>
      <c r="D13" s="6">
        <v>129115360</v>
      </c>
      <c r="E13" s="6">
        <v>26843054</v>
      </c>
      <c r="F13" s="6">
        <v>4099040</v>
      </c>
      <c r="G13" s="6">
        <f t="shared" si="10"/>
        <v>427.881891</v>
      </c>
      <c r="H13" s="6">
        <f t="shared" si="11"/>
        <v>192.31527600000001</v>
      </c>
      <c r="I13" s="6">
        <f t="shared" si="12"/>
        <v>34861.147199999999</v>
      </c>
      <c r="J13" s="6">
        <f t="shared" si="13"/>
        <v>9341.3827920000003</v>
      </c>
      <c r="K13" s="26">
        <f t="shared" si="14"/>
        <v>12534.864320000001</v>
      </c>
    </row>
    <row r="14" spans="1:11" s="2" customFormat="1" x14ac:dyDescent="0.2">
      <c r="A14" s="24" t="s">
        <v>9</v>
      </c>
      <c r="B14" s="8">
        <v>282355</v>
      </c>
      <c r="C14" s="8">
        <v>1048624</v>
      </c>
      <c r="D14" s="8">
        <v>69652341</v>
      </c>
      <c r="E14" s="8">
        <v>14689358</v>
      </c>
      <c r="F14" s="19">
        <v>2184232</v>
      </c>
      <c r="G14" s="6">
        <f t="shared" si="10"/>
        <v>227.86048500000001</v>
      </c>
      <c r="H14" s="6">
        <f t="shared" si="11"/>
        <v>294.663344</v>
      </c>
      <c r="I14" s="6">
        <f t="shared" si="12"/>
        <v>18806.13207</v>
      </c>
      <c r="J14" s="6">
        <f t="shared" si="13"/>
        <v>5111.8965840000001</v>
      </c>
      <c r="K14" s="26">
        <f t="shared" si="14"/>
        <v>6679.3814560000001</v>
      </c>
    </row>
    <row r="15" spans="1:11" s="2" customFormat="1" x14ac:dyDescent="0.2">
      <c r="A15" s="24" t="s">
        <v>10</v>
      </c>
      <c r="B15" s="6">
        <v>26348</v>
      </c>
      <c r="C15" s="6">
        <v>1984</v>
      </c>
      <c r="D15" s="6">
        <v>10473703</v>
      </c>
      <c r="E15" s="6">
        <v>2478074</v>
      </c>
      <c r="F15" s="6">
        <v>321876</v>
      </c>
      <c r="G15" s="6">
        <f t="shared" si="10"/>
        <v>21.262836</v>
      </c>
      <c r="H15" s="6">
        <f t="shared" si="11"/>
        <v>0.557504</v>
      </c>
      <c r="I15" s="6">
        <f t="shared" si="12"/>
        <v>2827.8998099999999</v>
      </c>
      <c r="J15" s="6">
        <f t="shared" si="13"/>
        <v>862.36975199999995</v>
      </c>
      <c r="K15" s="26">
        <f t="shared" si="14"/>
        <v>984.29680800000006</v>
      </c>
    </row>
    <row r="16" spans="1:11" s="2" customFormat="1" x14ac:dyDescent="0.2">
      <c r="A16" s="24" t="s">
        <v>11</v>
      </c>
      <c r="B16" s="6">
        <v>32489</v>
      </c>
      <c r="C16" s="6">
        <v>35041</v>
      </c>
      <c r="D16" s="6" t="s">
        <v>63</v>
      </c>
      <c r="E16" s="6">
        <v>1899759</v>
      </c>
      <c r="F16" s="6">
        <v>296969</v>
      </c>
      <c r="G16" s="6">
        <f t="shared" si="10"/>
        <v>26.218623000000001</v>
      </c>
      <c r="H16" s="6">
        <f t="shared" si="11"/>
        <v>9.8465209999999992</v>
      </c>
      <c r="I16" s="6" t="s">
        <v>63</v>
      </c>
      <c r="J16" s="6">
        <f t="shared" si="13"/>
        <v>661.11613199999999</v>
      </c>
      <c r="K16" s="26">
        <f t="shared" si="14"/>
        <v>908.13120200000003</v>
      </c>
    </row>
    <row r="17" spans="1:11" s="2" customFormat="1" x14ac:dyDescent="0.2">
      <c r="A17" s="24" t="s">
        <v>12</v>
      </c>
      <c r="B17" s="8">
        <v>352084</v>
      </c>
      <c r="C17" s="8">
        <v>831202</v>
      </c>
      <c r="D17" s="8">
        <v>105524572</v>
      </c>
      <c r="E17" s="8">
        <v>25325682</v>
      </c>
      <c r="F17" s="19">
        <v>3172091</v>
      </c>
      <c r="G17" s="6">
        <f t="shared" si="10"/>
        <v>284.13178799999997</v>
      </c>
      <c r="H17" s="6">
        <f t="shared" si="11"/>
        <v>233.56776199999999</v>
      </c>
      <c r="I17" s="6">
        <f t="shared" si="12"/>
        <v>28491.634440000002</v>
      </c>
      <c r="J17" s="6">
        <f t="shared" si="13"/>
        <v>8813.3373360000005</v>
      </c>
      <c r="K17" s="26">
        <f t="shared" si="14"/>
        <v>9700.2542780000003</v>
      </c>
    </row>
    <row r="18" spans="1:11" s="2" customFormat="1" x14ac:dyDescent="0.2">
      <c r="A18" s="24" t="s">
        <v>13</v>
      </c>
      <c r="B18" s="8">
        <v>158490</v>
      </c>
      <c r="C18" s="8">
        <v>824995</v>
      </c>
      <c r="D18" s="8">
        <v>44118662</v>
      </c>
      <c r="E18" s="8">
        <v>11833120</v>
      </c>
      <c r="F18" s="19">
        <v>1308567</v>
      </c>
      <c r="G18" s="6">
        <f t="shared" si="10"/>
        <v>127.90143</v>
      </c>
      <c r="H18" s="6">
        <f t="shared" si="11"/>
        <v>231.82359500000001</v>
      </c>
      <c r="I18" s="6">
        <f t="shared" si="12"/>
        <v>11912.03874</v>
      </c>
      <c r="J18" s="6">
        <f t="shared" si="13"/>
        <v>4117.9257600000001</v>
      </c>
      <c r="K18" s="26">
        <f t="shared" si="14"/>
        <v>4001.597886</v>
      </c>
    </row>
    <row r="19" spans="1:11" s="2" customFormat="1" x14ac:dyDescent="0.2">
      <c r="A19" s="24" t="s">
        <v>14</v>
      </c>
      <c r="B19" s="7">
        <v>80872</v>
      </c>
      <c r="C19" s="7">
        <v>178923</v>
      </c>
      <c r="D19" s="7">
        <v>32178293</v>
      </c>
      <c r="E19" s="7">
        <v>4488017</v>
      </c>
      <c r="F19" s="19">
        <v>619479</v>
      </c>
      <c r="G19" s="6">
        <f t="shared" si="10"/>
        <v>65.263704000000004</v>
      </c>
      <c r="H19" s="6">
        <f t="shared" si="11"/>
        <v>50.277363000000001</v>
      </c>
      <c r="I19" s="6">
        <f t="shared" si="12"/>
        <v>8688.1391100000001</v>
      </c>
      <c r="J19" s="6">
        <f t="shared" si="13"/>
        <v>1561.8299159999999</v>
      </c>
      <c r="K19" s="26">
        <f t="shared" si="14"/>
        <v>1894.3667820000001</v>
      </c>
    </row>
    <row r="20" spans="1:11" s="2" customFormat="1" x14ac:dyDescent="0.2">
      <c r="A20" s="24" t="s">
        <v>15</v>
      </c>
      <c r="B20" s="6">
        <v>64982</v>
      </c>
      <c r="C20" s="6">
        <v>354393</v>
      </c>
      <c r="D20" s="6">
        <v>20907068</v>
      </c>
      <c r="E20" s="6">
        <v>3640724</v>
      </c>
      <c r="F20" s="6">
        <v>443767</v>
      </c>
      <c r="G20" s="6">
        <f t="shared" si="10"/>
        <v>52.440474000000002</v>
      </c>
      <c r="H20" s="6">
        <f t="shared" si="11"/>
        <v>99.584433000000004</v>
      </c>
      <c r="I20" s="6">
        <f t="shared" si="12"/>
        <v>5644.9083600000004</v>
      </c>
      <c r="J20" s="6">
        <f t="shared" si="13"/>
        <v>1266.9719520000001</v>
      </c>
      <c r="K20" s="26">
        <f t="shared" si="14"/>
        <v>1357.0394859999999</v>
      </c>
    </row>
    <row r="21" spans="1:11" s="2" customFormat="1" x14ac:dyDescent="0.2">
      <c r="A21" s="24" t="s">
        <v>51</v>
      </c>
      <c r="B21" s="6">
        <v>151363</v>
      </c>
      <c r="C21" s="6">
        <v>389770</v>
      </c>
      <c r="D21" s="6">
        <v>49178154</v>
      </c>
      <c r="E21" s="6">
        <v>13513687</v>
      </c>
      <c r="F21" s="19">
        <v>1011484</v>
      </c>
      <c r="G21" s="6">
        <f t="shared" si="10"/>
        <v>122.149941</v>
      </c>
      <c r="H21" s="6">
        <f t="shared" si="11"/>
        <v>109.52537</v>
      </c>
      <c r="I21" s="6">
        <f t="shared" si="12"/>
        <v>13278.10158</v>
      </c>
      <c r="J21" s="6">
        <f t="shared" si="13"/>
        <v>4702.7630760000002</v>
      </c>
      <c r="K21" s="26">
        <f t="shared" si="14"/>
        <v>3093.1180720000002</v>
      </c>
    </row>
    <row r="22" spans="1:11" s="2" customFormat="1" x14ac:dyDescent="0.2">
      <c r="A22" s="24" t="s">
        <v>44</v>
      </c>
      <c r="B22" s="6">
        <v>198729</v>
      </c>
      <c r="C22" s="6">
        <v>387346</v>
      </c>
      <c r="D22" s="6">
        <v>46065651</v>
      </c>
      <c r="E22" s="6">
        <v>11419317</v>
      </c>
      <c r="F22" s="6">
        <v>1395781</v>
      </c>
      <c r="G22" s="6">
        <f t="shared" si="10"/>
        <v>160.374303</v>
      </c>
      <c r="H22" s="6">
        <f t="shared" si="11"/>
        <v>108.84422600000001</v>
      </c>
      <c r="I22" s="6">
        <f t="shared" si="12"/>
        <v>12437.725769999999</v>
      </c>
      <c r="J22" s="6">
        <f t="shared" si="13"/>
        <v>3973.9223160000001</v>
      </c>
      <c r="K22" s="26">
        <f t="shared" si="14"/>
        <v>4268.2982979999997</v>
      </c>
    </row>
    <row r="23" spans="1:11" s="2" customFormat="1" x14ac:dyDescent="0.2">
      <c r="A23" s="24" t="s">
        <v>16</v>
      </c>
      <c r="B23" s="6">
        <v>25354</v>
      </c>
      <c r="C23" s="6">
        <v>327613</v>
      </c>
      <c r="D23" s="6">
        <v>14279086</v>
      </c>
      <c r="E23" s="6">
        <v>3852737</v>
      </c>
      <c r="F23" s="6">
        <v>401659</v>
      </c>
      <c r="G23" s="6">
        <f t="shared" si="10"/>
        <v>20.460678000000001</v>
      </c>
      <c r="H23" s="6">
        <f t="shared" si="11"/>
        <v>92.059252999999998</v>
      </c>
      <c r="I23" s="6">
        <f t="shared" si="12"/>
        <v>3855.35322</v>
      </c>
      <c r="J23" s="6">
        <f t="shared" si="13"/>
        <v>1340.7524759999999</v>
      </c>
      <c r="K23" s="26">
        <f t="shared" si="14"/>
        <v>1228.273222</v>
      </c>
    </row>
    <row r="24" spans="1:11" s="2" customFormat="1" x14ac:dyDescent="0.2">
      <c r="A24" s="24" t="s">
        <v>17</v>
      </c>
      <c r="B24" s="8">
        <v>194313</v>
      </c>
      <c r="C24" s="8">
        <v>214039</v>
      </c>
      <c r="D24" s="8">
        <v>47729672</v>
      </c>
      <c r="E24" s="8">
        <v>10342383</v>
      </c>
      <c r="F24" s="19">
        <v>1168406</v>
      </c>
      <c r="G24" s="6">
        <f t="shared" si="10"/>
        <v>156.81059099999999</v>
      </c>
      <c r="H24" s="6">
        <f t="shared" si="11"/>
        <v>60.144959</v>
      </c>
      <c r="I24" s="6">
        <f t="shared" si="12"/>
        <v>12887.01144</v>
      </c>
      <c r="J24" s="6">
        <f t="shared" si="13"/>
        <v>3599.1492840000001</v>
      </c>
      <c r="K24" s="26">
        <f t="shared" si="14"/>
        <v>3572.9855480000001</v>
      </c>
    </row>
    <row r="25" spans="1:11" s="2" customFormat="1" x14ac:dyDescent="0.2">
      <c r="A25" s="24" t="s">
        <v>18</v>
      </c>
      <c r="B25" s="6">
        <v>241901</v>
      </c>
      <c r="C25" s="6">
        <v>443703</v>
      </c>
      <c r="D25" s="6">
        <v>65890570</v>
      </c>
      <c r="E25" s="6">
        <v>10247034</v>
      </c>
      <c r="F25" s="6">
        <v>1781973</v>
      </c>
      <c r="G25" s="6">
        <f t="shared" si="10"/>
        <v>195.21410700000001</v>
      </c>
      <c r="H25" s="6">
        <f t="shared" si="11"/>
        <v>124.680543</v>
      </c>
      <c r="I25" s="6">
        <f t="shared" si="12"/>
        <v>17790.4539</v>
      </c>
      <c r="J25" s="6">
        <f t="shared" si="13"/>
        <v>3565.9678319999998</v>
      </c>
      <c r="K25" s="26">
        <f t="shared" si="14"/>
        <v>5449.2734339999997</v>
      </c>
    </row>
    <row r="26" spans="1:11" s="2" customFormat="1" x14ac:dyDescent="0.2">
      <c r="A26" s="24" t="s">
        <v>19</v>
      </c>
      <c r="B26" s="7">
        <v>254296</v>
      </c>
      <c r="C26" s="7">
        <v>383511</v>
      </c>
      <c r="D26" s="7">
        <v>115876968</v>
      </c>
      <c r="E26" s="7">
        <v>22951636</v>
      </c>
      <c r="F26" s="19">
        <v>2422940</v>
      </c>
      <c r="G26" s="6">
        <f t="shared" si="10"/>
        <v>205.216872</v>
      </c>
      <c r="H26" s="6">
        <f t="shared" si="11"/>
        <v>107.76659100000001</v>
      </c>
      <c r="I26" s="6">
        <f t="shared" si="12"/>
        <v>31286.781360000001</v>
      </c>
      <c r="J26" s="6">
        <f t="shared" si="13"/>
        <v>7987.169328</v>
      </c>
      <c r="K26" s="26">
        <f t="shared" si="14"/>
        <v>7409.35052</v>
      </c>
    </row>
    <row r="27" spans="1:11" s="2" customFormat="1" x14ac:dyDescent="0.2">
      <c r="A27" s="24" t="s">
        <v>45</v>
      </c>
      <c r="B27" s="8">
        <v>126142</v>
      </c>
      <c r="C27" s="8">
        <v>510659</v>
      </c>
      <c r="D27" s="8">
        <v>56883740</v>
      </c>
      <c r="E27" s="8">
        <v>13063552</v>
      </c>
      <c r="F27" s="19">
        <v>1125466</v>
      </c>
      <c r="G27" s="6">
        <f t="shared" si="10"/>
        <v>101.796594</v>
      </c>
      <c r="H27" s="6">
        <f t="shared" si="11"/>
        <v>143.49517900000001</v>
      </c>
      <c r="I27" s="6">
        <f t="shared" si="12"/>
        <v>15358.6098</v>
      </c>
      <c r="J27" s="6">
        <f t="shared" si="13"/>
        <v>4546.1160959999997</v>
      </c>
      <c r="K27" s="26">
        <f t="shared" si="14"/>
        <v>3441.6750280000001</v>
      </c>
    </row>
    <row r="28" spans="1:11" s="2" customFormat="1" x14ac:dyDescent="0.2">
      <c r="A28" s="24" t="s">
        <v>20</v>
      </c>
      <c r="B28" s="6">
        <v>123051</v>
      </c>
      <c r="C28" s="6">
        <v>238639</v>
      </c>
      <c r="D28" s="6">
        <v>20618963</v>
      </c>
      <c r="E28" s="6">
        <v>5388338</v>
      </c>
      <c r="F28" s="6">
        <v>862191</v>
      </c>
      <c r="G28" s="6">
        <f t="shared" si="10"/>
        <v>99.302156999999994</v>
      </c>
      <c r="H28" s="6">
        <f t="shared" si="11"/>
        <v>67.057558999999998</v>
      </c>
      <c r="I28" s="6">
        <f t="shared" si="12"/>
        <v>5567.1200099999996</v>
      </c>
      <c r="J28" s="6">
        <f t="shared" si="13"/>
        <v>1875.1416240000001</v>
      </c>
      <c r="K28" s="26">
        <f t="shared" si="14"/>
        <v>2636.580078</v>
      </c>
    </row>
    <row r="29" spans="1:11" s="2" customFormat="1" x14ac:dyDescent="0.2">
      <c r="A29" s="24" t="s">
        <v>21</v>
      </c>
      <c r="B29" s="8">
        <v>182793</v>
      </c>
      <c r="C29" s="8">
        <v>541007</v>
      </c>
      <c r="D29" s="8">
        <v>52760175</v>
      </c>
      <c r="E29" s="8">
        <v>13342498</v>
      </c>
      <c r="F29" s="19">
        <v>1233634</v>
      </c>
      <c r="G29" s="6">
        <f t="shared" si="10"/>
        <v>147.51395099999999</v>
      </c>
      <c r="H29" s="6">
        <f t="shared" si="11"/>
        <v>152.02296699999999</v>
      </c>
      <c r="I29" s="6">
        <f t="shared" si="12"/>
        <v>14245.24725</v>
      </c>
      <c r="J29" s="6">
        <f t="shared" si="13"/>
        <v>4643.1893040000004</v>
      </c>
      <c r="K29" s="26">
        <f t="shared" si="14"/>
        <v>3772.4527720000001</v>
      </c>
    </row>
    <row r="30" spans="1:11" s="2" customFormat="1" x14ac:dyDescent="0.2">
      <c r="A30" s="24" t="s">
        <v>22</v>
      </c>
      <c r="B30" s="8">
        <v>21486</v>
      </c>
      <c r="C30" s="8">
        <v>59062</v>
      </c>
      <c r="D30" s="8">
        <v>6156055</v>
      </c>
      <c r="E30" s="8">
        <v>999582</v>
      </c>
      <c r="F30" s="19">
        <v>165317</v>
      </c>
      <c r="G30" s="6">
        <f t="shared" si="10"/>
        <v>17.339202</v>
      </c>
      <c r="H30" s="6">
        <f t="shared" si="11"/>
        <v>16.596422</v>
      </c>
      <c r="I30" s="6">
        <f t="shared" si="12"/>
        <v>1662.1348499999999</v>
      </c>
      <c r="J30" s="6">
        <f t="shared" si="13"/>
        <v>347.854536</v>
      </c>
      <c r="K30" s="26">
        <f t="shared" si="14"/>
        <v>505.53938599999998</v>
      </c>
    </row>
    <row r="31" spans="1:11" s="2" customFormat="1" x14ac:dyDescent="0.2">
      <c r="A31" s="24" t="s">
        <v>23</v>
      </c>
      <c r="B31" s="6">
        <v>48180</v>
      </c>
      <c r="C31" s="6">
        <v>98203</v>
      </c>
      <c r="D31" s="6">
        <v>10042692</v>
      </c>
      <c r="E31" s="6">
        <v>2733880</v>
      </c>
      <c r="F31" s="6">
        <v>301393</v>
      </c>
      <c r="G31" s="6">
        <f t="shared" si="10"/>
        <v>38.881259999999997</v>
      </c>
      <c r="H31" s="6">
        <f t="shared" si="11"/>
        <v>27.595043</v>
      </c>
      <c r="I31" s="6">
        <f t="shared" si="12"/>
        <v>2711.52684</v>
      </c>
      <c r="J31" s="6">
        <f t="shared" si="13"/>
        <v>951.39023999999995</v>
      </c>
      <c r="K31" s="26">
        <f t="shared" si="14"/>
        <v>921.65979400000003</v>
      </c>
    </row>
    <row r="32" spans="1:11" s="2" customFormat="1" x14ac:dyDescent="0.2">
      <c r="A32" s="24" t="s">
        <v>46</v>
      </c>
      <c r="B32" s="8">
        <v>31242</v>
      </c>
      <c r="C32" s="8">
        <v>65289</v>
      </c>
      <c r="D32" s="8">
        <v>9466202</v>
      </c>
      <c r="E32" s="8">
        <v>1905268</v>
      </c>
      <c r="F32" s="19">
        <v>394900</v>
      </c>
      <c r="G32" s="6">
        <f t="shared" si="10"/>
        <v>25.212294</v>
      </c>
      <c r="H32" s="6">
        <f t="shared" si="11"/>
        <v>18.346209000000002</v>
      </c>
      <c r="I32" s="6">
        <f t="shared" si="12"/>
        <v>2555.8745399999998</v>
      </c>
      <c r="J32" s="6">
        <f t="shared" si="13"/>
        <v>663.03326400000003</v>
      </c>
      <c r="K32" s="26">
        <f t="shared" si="14"/>
        <v>1207.6042</v>
      </c>
    </row>
    <row r="33" spans="1:11" s="2" customFormat="1" x14ac:dyDescent="0.2">
      <c r="A33" s="24" t="s">
        <v>24</v>
      </c>
      <c r="B33" s="8">
        <v>21933</v>
      </c>
      <c r="C33" s="8">
        <v>99271</v>
      </c>
      <c r="D33" s="8">
        <v>7252029</v>
      </c>
      <c r="E33" s="8">
        <v>1401611</v>
      </c>
      <c r="F33" s="19">
        <v>180535</v>
      </c>
      <c r="G33" s="6">
        <f t="shared" si="10"/>
        <v>17.699930999999999</v>
      </c>
      <c r="H33" s="6">
        <f t="shared" si="11"/>
        <v>27.895150999999998</v>
      </c>
      <c r="I33" s="6">
        <f t="shared" si="12"/>
        <v>1958.04783</v>
      </c>
      <c r="J33" s="6">
        <f t="shared" si="13"/>
        <v>487.760628</v>
      </c>
      <c r="K33" s="26">
        <f t="shared" si="14"/>
        <v>552.07602999999995</v>
      </c>
    </row>
    <row r="34" spans="1:11" s="2" customFormat="1" x14ac:dyDescent="0.2">
      <c r="A34" s="24" t="s">
        <v>47</v>
      </c>
      <c r="B34" s="6">
        <v>162066</v>
      </c>
      <c r="C34" s="6">
        <v>454730</v>
      </c>
      <c r="D34" s="6">
        <v>69504666</v>
      </c>
      <c r="E34" s="6">
        <v>12447550</v>
      </c>
      <c r="F34" s="6">
        <v>1582296</v>
      </c>
      <c r="G34" s="6">
        <f t="shared" si="10"/>
        <v>130.787262</v>
      </c>
      <c r="H34" s="6">
        <f t="shared" si="11"/>
        <v>127.77912999999999</v>
      </c>
      <c r="I34" s="6">
        <f t="shared" si="12"/>
        <v>18766.259819999999</v>
      </c>
      <c r="J34" s="6">
        <f t="shared" si="13"/>
        <v>4331.7474000000002</v>
      </c>
      <c r="K34" s="26">
        <f t="shared" si="14"/>
        <v>4838.6611679999996</v>
      </c>
    </row>
    <row r="35" spans="1:11" s="2" customFormat="1" x14ac:dyDescent="0.2">
      <c r="A35" s="24" t="s">
        <v>48</v>
      </c>
      <c r="B35" s="8">
        <v>71599</v>
      </c>
      <c r="C35" s="8">
        <v>129527</v>
      </c>
      <c r="D35" s="8">
        <v>27695691</v>
      </c>
      <c r="E35" s="8">
        <v>4383964</v>
      </c>
      <c r="F35" s="19">
        <v>652695</v>
      </c>
      <c r="G35" s="6">
        <f t="shared" si="10"/>
        <v>57.780392999999997</v>
      </c>
      <c r="H35" s="6">
        <f t="shared" si="11"/>
        <v>36.397086999999999</v>
      </c>
      <c r="I35" s="6">
        <f t="shared" si="12"/>
        <v>7477.8365700000004</v>
      </c>
      <c r="J35" s="6">
        <f t="shared" si="13"/>
        <v>1525.6194720000001</v>
      </c>
      <c r="K35" s="26">
        <f t="shared" si="14"/>
        <v>1995.9413099999999</v>
      </c>
    </row>
    <row r="36" spans="1:11" s="2" customFormat="1" x14ac:dyDescent="0.2">
      <c r="A36" s="24" t="s">
        <v>25</v>
      </c>
      <c r="B36" s="8">
        <v>1819782</v>
      </c>
      <c r="C36" s="8">
        <v>11768019</v>
      </c>
      <c r="D36" s="8">
        <v>255234639</v>
      </c>
      <c r="E36" s="8">
        <v>56239122</v>
      </c>
      <c r="F36" s="19">
        <v>5883555</v>
      </c>
      <c r="G36" s="6">
        <f t="shared" si="10"/>
        <v>1468.5640739999999</v>
      </c>
      <c r="H36" s="6">
        <f t="shared" si="11"/>
        <v>3306.8133389999998</v>
      </c>
      <c r="I36" s="6">
        <f t="shared" si="12"/>
        <v>68913.352530000004</v>
      </c>
      <c r="J36" s="6">
        <f t="shared" si="13"/>
        <v>19571.214456000002</v>
      </c>
      <c r="K36" s="26">
        <f t="shared" si="14"/>
        <v>17991.911189999999</v>
      </c>
    </row>
    <row r="37" spans="1:11" s="2" customFormat="1" x14ac:dyDescent="0.2">
      <c r="A37" s="24" t="s">
        <v>26</v>
      </c>
      <c r="B37" s="8">
        <v>260011</v>
      </c>
      <c r="C37" s="8">
        <v>1172083</v>
      </c>
      <c r="D37" s="8">
        <v>124209363</v>
      </c>
      <c r="E37" s="8">
        <v>15426123</v>
      </c>
      <c r="F37" s="19">
        <v>2142110</v>
      </c>
      <c r="G37" s="6">
        <f t="shared" si="10"/>
        <v>209.82887700000001</v>
      </c>
      <c r="H37" s="6">
        <f t="shared" si="11"/>
        <v>329.355323</v>
      </c>
      <c r="I37" s="6">
        <f t="shared" si="12"/>
        <v>33536.528010000002</v>
      </c>
      <c r="J37" s="6">
        <f t="shared" si="13"/>
        <v>5368.2908040000002</v>
      </c>
      <c r="K37" s="26">
        <f t="shared" si="14"/>
        <v>6550.5723799999996</v>
      </c>
    </row>
    <row r="38" spans="1:11" s="2" customFormat="1" x14ac:dyDescent="0.2">
      <c r="A38" s="24" t="s">
        <v>27</v>
      </c>
      <c r="B38" s="8">
        <v>12473</v>
      </c>
      <c r="C38" s="8">
        <v>47528</v>
      </c>
      <c r="D38" s="8">
        <v>2759346</v>
      </c>
      <c r="E38" s="8">
        <v>644130</v>
      </c>
      <c r="F38" s="19">
        <v>93036</v>
      </c>
      <c r="G38" s="6">
        <f t="shared" si="10"/>
        <v>10.065711</v>
      </c>
      <c r="H38" s="6">
        <f t="shared" si="11"/>
        <v>13.355368</v>
      </c>
      <c r="I38" s="6">
        <f t="shared" si="12"/>
        <v>745.02341999999999</v>
      </c>
      <c r="J38" s="6">
        <f t="shared" si="13"/>
        <v>224.15724</v>
      </c>
      <c r="K38" s="26">
        <f t="shared" si="14"/>
        <v>284.50408800000002</v>
      </c>
    </row>
    <row r="39" spans="1:11" s="2" customFormat="1" x14ac:dyDescent="0.2">
      <c r="A39" s="24" t="s">
        <v>28</v>
      </c>
      <c r="B39" s="6">
        <v>289666</v>
      </c>
      <c r="C39" s="6">
        <v>743016</v>
      </c>
      <c r="D39" s="6">
        <v>125071377</v>
      </c>
      <c r="E39" s="6">
        <v>30608331</v>
      </c>
      <c r="F39" s="6">
        <v>2563817</v>
      </c>
      <c r="G39" s="6">
        <f t="shared" si="10"/>
        <v>233.76046199999999</v>
      </c>
      <c r="H39" s="6">
        <f t="shared" si="11"/>
        <v>208.787496</v>
      </c>
      <c r="I39" s="6">
        <f t="shared" si="12"/>
        <v>33769.271789999999</v>
      </c>
      <c r="J39" s="6">
        <f t="shared" si="13"/>
        <v>10651.699188000001</v>
      </c>
      <c r="K39" s="26">
        <f t="shared" si="14"/>
        <v>7840.1523859999998</v>
      </c>
    </row>
    <row r="40" spans="1:11" s="2" customFormat="1" x14ac:dyDescent="0.2">
      <c r="A40" s="24" t="s">
        <v>29</v>
      </c>
      <c r="B40" s="8">
        <v>148472</v>
      </c>
      <c r="C40" s="8">
        <v>590023</v>
      </c>
      <c r="D40" s="8">
        <v>42093892</v>
      </c>
      <c r="E40" s="8">
        <v>6023003</v>
      </c>
      <c r="F40" s="19">
        <v>1051016</v>
      </c>
      <c r="G40" s="6">
        <f t="shared" si="10"/>
        <v>119.81690399999999</v>
      </c>
      <c r="H40" s="6">
        <f t="shared" si="11"/>
        <v>165.79646299999999</v>
      </c>
      <c r="I40" s="6">
        <f t="shared" si="12"/>
        <v>11365.350839999999</v>
      </c>
      <c r="J40" s="6">
        <f t="shared" si="13"/>
        <v>2096.005044</v>
      </c>
      <c r="K40" s="26">
        <f t="shared" si="14"/>
        <v>3214.0069279999998</v>
      </c>
    </row>
    <row r="41" spans="1:11" s="2" customFormat="1" x14ac:dyDescent="0.2">
      <c r="A41" s="24" t="s">
        <v>30</v>
      </c>
      <c r="B41" s="8">
        <v>89069</v>
      </c>
      <c r="C41" s="8">
        <v>110999</v>
      </c>
      <c r="D41" s="8">
        <v>37749461</v>
      </c>
      <c r="E41" s="8">
        <v>6782488</v>
      </c>
      <c r="F41" s="19">
        <v>801489</v>
      </c>
      <c r="G41" s="6">
        <f t="shared" si="10"/>
        <v>71.878682999999995</v>
      </c>
      <c r="H41" s="6">
        <f t="shared" si="11"/>
        <v>31.190719000000001</v>
      </c>
      <c r="I41" s="6">
        <f t="shared" si="12"/>
        <v>10192.35447</v>
      </c>
      <c r="J41" s="6">
        <f t="shared" si="13"/>
        <v>2360.305824</v>
      </c>
      <c r="K41" s="26">
        <f t="shared" si="14"/>
        <v>2450.9533620000002</v>
      </c>
    </row>
    <row r="42" spans="1:11" s="2" customFormat="1" x14ac:dyDescent="0.2">
      <c r="A42" s="24" t="s">
        <v>31</v>
      </c>
      <c r="B42" s="8">
        <v>126286</v>
      </c>
      <c r="C42" s="8">
        <v>713622</v>
      </c>
      <c r="D42" s="8">
        <v>74566576</v>
      </c>
      <c r="E42" s="8">
        <v>8642827</v>
      </c>
      <c r="F42" s="19">
        <v>2569286</v>
      </c>
      <c r="G42" s="6">
        <f t="shared" si="10"/>
        <v>101.912802</v>
      </c>
      <c r="H42" s="6">
        <f t="shared" si="11"/>
        <v>200.527782</v>
      </c>
      <c r="I42" s="6">
        <f t="shared" si="12"/>
        <v>20132.97552</v>
      </c>
      <c r="J42" s="6">
        <f t="shared" si="13"/>
        <v>3007.7037959999998</v>
      </c>
      <c r="K42" s="26">
        <f t="shared" si="14"/>
        <v>7856.8765880000001</v>
      </c>
    </row>
    <row r="43" spans="1:11" s="2" customFormat="1" x14ac:dyDescent="0.2">
      <c r="A43" s="24" t="s">
        <v>32</v>
      </c>
      <c r="B43" s="6">
        <v>112494</v>
      </c>
      <c r="C43" s="6">
        <v>78815</v>
      </c>
      <c r="D43" s="6">
        <v>6657333</v>
      </c>
      <c r="E43" s="6">
        <v>1840039</v>
      </c>
      <c r="F43" s="6">
        <v>244523</v>
      </c>
      <c r="G43" s="6">
        <f t="shared" si="10"/>
        <v>90.782657999999998</v>
      </c>
      <c r="H43" s="6">
        <f t="shared" si="11"/>
        <v>22.147015</v>
      </c>
      <c r="I43" s="6">
        <f t="shared" si="12"/>
        <v>1797.47991</v>
      </c>
      <c r="J43" s="6">
        <f t="shared" si="13"/>
        <v>640.333572</v>
      </c>
      <c r="K43" s="26">
        <f t="shared" si="14"/>
        <v>747.75133400000004</v>
      </c>
    </row>
    <row r="44" spans="1:11" s="2" customFormat="1" x14ac:dyDescent="0.2">
      <c r="A44" s="24" t="s">
        <v>33</v>
      </c>
      <c r="B44" s="8">
        <v>132504</v>
      </c>
      <c r="C44" s="8">
        <v>165901</v>
      </c>
      <c r="D44" s="8">
        <v>35417778</v>
      </c>
      <c r="E44" s="8">
        <v>4669755</v>
      </c>
      <c r="F44" s="19">
        <v>1045966</v>
      </c>
      <c r="G44" s="6">
        <f t="shared" si="10"/>
        <v>106.930728</v>
      </c>
      <c r="H44" s="6">
        <f t="shared" si="11"/>
        <v>46.618181</v>
      </c>
      <c r="I44" s="6">
        <f t="shared" si="12"/>
        <v>9562.8000599999996</v>
      </c>
      <c r="J44" s="6">
        <f t="shared" si="13"/>
        <v>1625.07474</v>
      </c>
      <c r="K44" s="26">
        <f t="shared" si="14"/>
        <v>3198.5640279999998</v>
      </c>
    </row>
    <row r="45" spans="1:11" s="2" customFormat="1" x14ac:dyDescent="0.2">
      <c r="A45" s="24" t="s">
        <v>34</v>
      </c>
      <c r="B45" s="7">
        <v>21794</v>
      </c>
      <c r="C45" s="7">
        <v>52879</v>
      </c>
      <c r="D45" s="7">
        <v>3345187</v>
      </c>
      <c r="E45" s="7">
        <v>877228</v>
      </c>
      <c r="F45" s="19">
        <v>148458</v>
      </c>
      <c r="G45" s="6">
        <f t="shared" si="10"/>
        <v>17.587758000000001</v>
      </c>
      <c r="H45" s="6">
        <f t="shared" si="11"/>
        <v>14.858999000000001</v>
      </c>
      <c r="I45" s="6">
        <f t="shared" si="12"/>
        <v>903.20048999999995</v>
      </c>
      <c r="J45" s="6">
        <f t="shared" si="13"/>
        <v>305.27534400000002</v>
      </c>
      <c r="K45" s="26">
        <f t="shared" si="14"/>
        <v>453.98456399999998</v>
      </c>
    </row>
    <row r="46" spans="1:11" s="2" customFormat="1" x14ac:dyDescent="0.2">
      <c r="A46" s="24" t="s">
        <v>35</v>
      </c>
      <c r="B46" s="8">
        <v>184572</v>
      </c>
      <c r="C46" s="8">
        <v>442397</v>
      </c>
      <c r="D46" s="8">
        <v>51099257</v>
      </c>
      <c r="E46" s="8">
        <v>12881558</v>
      </c>
      <c r="F46" s="19">
        <v>1593027</v>
      </c>
      <c r="G46" s="6">
        <f t="shared" si="10"/>
        <v>148.94960399999999</v>
      </c>
      <c r="H46" s="6">
        <f t="shared" si="11"/>
        <v>124.313557</v>
      </c>
      <c r="I46" s="6">
        <f t="shared" si="12"/>
        <v>13796.79939</v>
      </c>
      <c r="J46" s="6">
        <f t="shared" si="13"/>
        <v>4482.7821839999997</v>
      </c>
      <c r="K46" s="26">
        <f t="shared" si="14"/>
        <v>4871.4765660000003</v>
      </c>
    </row>
    <row r="47" spans="1:11" s="2" customFormat="1" x14ac:dyDescent="0.2">
      <c r="A47" s="24" t="s">
        <v>36</v>
      </c>
      <c r="B47" s="6">
        <v>694277</v>
      </c>
      <c r="C47" s="6">
        <v>3979324</v>
      </c>
      <c r="D47" s="6">
        <v>195445303</v>
      </c>
      <c r="E47" s="6">
        <v>32883736</v>
      </c>
      <c r="F47" s="6">
        <v>5246279</v>
      </c>
      <c r="G47" s="6">
        <f t="shared" si="10"/>
        <v>560.28153899999995</v>
      </c>
      <c r="H47" s="6">
        <f t="shared" si="11"/>
        <v>1118.1900439999999</v>
      </c>
      <c r="I47" s="6">
        <f t="shared" si="12"/>
        <v>52770.231809999997</v>
      </c>
      <c r="J47" s="6">
        <f t="shared" si="13"/>
        <v>11443.540128000001</v>
      </c>
      <c r="K47" s="26">
        <f t="shared" si="14"/>
        <v>16043.121182000001</v>
      </c>
    </row>
    <row r="48" spans="1:11" s="2" customFormat="1" x14ac:dyDescent="0.2">
      <c r="A48" s="24" t="s">
        <v>37</v>
      </c>
      <c r="B48" s="6">
        <v>54645</v>
      </c>
      <c r="C48" s="6">
        <v>132745</v>
      </c>
      <c r="D48" s="6">
        <v>13849389</v>
      </c>
      <c r="E48" s="6">
        <v>2596123</v>
      </c>
      <c r="F48" s="6">
        <v>433102</v>
      </c>
      <c r="G48" s="6">
        <f t="shared" si="10"/>
        <v>44.098514999999999</v>
      </c>
      <c r="H48" s="6">
        <f t="shared" si="11"/>
        <v>37.301344999999998</v>
      </c>
      <c r="I48" s="6">
        <f t="shared" si="12"/>
        <v>3739.3350300000002</v>
      </c>
      <c r="J48" s="6">
        <f t="shared" si="13"/>
        <v>903.45080399999995</v>
      </c>
      <c r="K48" s="26">
        <f t="shared" si="14"/>
        <v>1324.4259159999999</v>
      </c>
    </row>
    <row r="49" spans="1:11" s="2" customFormat="1" x14ac:dyDescent="0.2">
      <c r="A49" s="24" t="s">
        <v>49</v>
      </c>
      <c r="B49" s="8">
        <v>18033</v>
      </c>
      <c r="C49" s="8">
        <v>46214</v>
      </c>
      <c r="D49" s="8">
        <v>6607738</v>
      </c>
      <c r="E49" s="8">
        <v>2051565</v>
      </c>
      <c r="F49" s="19">
        <v>205698</v>
      </c>
      <c r="G49" s="6">
        <f t="shared" si="10"/>
        <v>14.552631</v>
      </c>
      <c r="H49" s="6">
        <f t="shared" si="11"/>
        <v>12.986134</v>
      </c>
      <c r="I49" s="6">
        <f t="shared" si="12"/>
        <v>1784.08926</v>
      </c>
      <c r="J49" s="6">
        <f t="shared" si="13"/>
        <v>713.94461999999999</v>
      </c>
      <c r="K49" s="26">
        <f t="shared" si="14"/>
        <v>629.02448400000003</v>
      </c>
    </row>
    <row r="50" spans="1:11" s="2" customFormat="1" x14ac:dyDescent="0.2">
      <c r="A50" s="24" t="s">
        <v>38</v>
      </c>
      <c r="B50" s="7">
        <v>496174</v>
      </c>
      <c r="C50" s="7">
        <v>409386</v>
      </c>
      <c r="D50" s="7">
        <v>31578248</v>
      </c>
      <c r="E50" s="7">
        <v>9181384</v>
      </c>
      <c r="F50" s="19">
        <v>1188041</v>
      </c>
      <c r="G50" s="6">
        <f t="shared" si="10"/>
        <v>400.412418</v>
      </c>
      <c r="H50" s="6">
        <f t="shared" si="11"/>
        <v>115.03746599999999</v>
      </c>
      <c r="I50" s="6">
        <f t="shared" si="12"/>
        <v>8526.1269599999996</v>
      </c>
      <c r="J50" s="6">
        <f t="shared" si="13"/>
        <v>3195.1216319999999</v>
      </c>
      <c r="K50" s="26">
        <f t="shared" si="14"/>
        <v>3633.0293780000002</v>
      </c>
    </row>
    <row r="51" spans="1:11" s="2" customFormat="1" x14ac:dyDescent="0.2">
      <c r="A51" s="24" t="s">
        <v>39</v>
      </c>
      <c r="B51" s="8">
        <v>138677</v>
      </c>
      <c r="C51" s="8">
        <v>299433</v>
      </c>
      <c r="D51" s="8">
        <v>44969164</v>
      </c>
      <c r="E51" s="8">
        <v>9657823</v>
      </c>
      <c r="F51" s="19">
        <v>1453571</v>
      </c>
      <c r="G51" s="6">
        <f t="shared" si="10"/>
        <v>111.912339</v>
      </c>
      <c r="H51" s="6">
        <f t="shared" si="11"/>
        <v>84.140673000000007</v>
      </c>
      <c r="I51" s="6">
        <f t="shared" si="12"/>
        <v>12141.674279999999</v>
      </c>
      <c r="J51" s="6">
        <f t="shared" si="13"/>
        <v>3360.9224039999999</v>
      </c>
      <c r="K51" s="26">
        <f t="shared" si="14"/>
        <v>4445.0201180000004</v>
      </c>
    </row>
    <row r="52" spans="1:11" s="2" customFormat="1" x14ac:dyDescent="0.2">
      <c r="A52" s="24" t="s">
        <v>40</v>
      </c>
      <c r="B52" s="8">
        <v>35188</v>
      </c>
      <c r="C52" s="8">
        <v>116934</v>
      </c>
      <c r="D52" s="8">
        <v>12839517</v>
      </c>
      <c r="E52" s="8">
        <v>6199006</v>
      </c>
      <c r="F52" s="19">
        <v>446021</v>
      </c>
      <c r="G52" s="6">
        <f t="shared" si="10"/>
        <v>28.396716000000001</v>
      </c>
      <c r="H52" s="6">
        <f t="shared" si="11"/>
        <v>32.858454000000002</v>
      </c>
      <c r="I52" s="6">
        <f t="shared" si="12"/>
        <v>3466.66959</v>
      </c>
      <c r="J52" s="6">
        <f t="shared" si="13"/>
        <v>2157.2540880000001</v>
      </c>
      <c r="K52" s="26">
        <f t="shared" si="14"/>
        <v>1363.9322179999999</v>
      </c>
    </row>
    <row r="53" spans="1:11" s="2" customFormat="1" x14ac:dyDescent="0.2">
      <c r="A53" s="24" t="s">
        <v>41</v>
      </c>
      <c r="B53" s="6">
        <v>131564</v>
      </c>
      <c r="C53" s="6">
        <v>256404</v>
      </c>
      <c r="D53" s="6">
        <v>43238582</v>
      </c>
      <c r="E53" s="6">
        <v>11650551</v>
      </c>
      <c r="F53" s="6">
        <v>1374174</v>
      </c>
      <c r="G53" s="6">
        <f t="shared" si="10"/>
        <v>106.17214800000001</v>
      </c>
      <c r="H53" s="6">
        <f t="shared" si="11"/>
        <v>72.049524000000005</v>
      </c>
      <c r="I53" s="6">
        <f t="shared" si="12"/>
        <v>11674.41714</v>
      </c>
      <c r="J53" s="6">
        <f t="shared" si="13"/>
        <v>4054.391748</v>
      </c>
      <c r="K53" s="26">
        <f t="shared" si="14"/>
        <v>4202.2240920000004</v>
      </c>
    </row>
    <row r="54" spans="1:11" s="2" customFormat="1" x14ac:dyDescent="0.2">
      <c r="A54" s="24" t="s">
        <v>42</v>
      </c>
      <c r="B54" s="7">
        <v>13185</v>
      </c>
      <c r="C54" s="7">
        <v>29244</v>
      </c>
      <c r="D54" s="7">
        <v>2561777</v>
      </c>
      <c r="E54" s="7">
        <v>558759</v>
      </c>
      <c r="F54" s="19">
        <v>89551</v>
      </c>
      <c r="G54" s="6">
        <f t="shared" si="10"/>
        <v>10.640295</v>
      </c>
      <c r="H54" s="6">
        <f t="shared" si="11"/>
        <v>8.2175639999999994</v>
      </c>
      <c r="I54" s="6">
        <f t="shared" si="12"/>
        <v>691.67979000000003</v>
      </c>
      <c r="J54" s="6">
        <f t="shared" si="13"/>
        <v>194.44813199999999</v>
      </c>
      <c r="K54" s="26">
        <f t="shared" si="14"/>
        <v>273.84695799999997</v>
      </c>
    </row>
    <row r="55" spans="1:11" s="2" customFormat="1" ht="18.75" customHeight="1" x14ac:dyDescent="0.2">
      <c r="A55" s="27" t="s">
        <v>50</v>
      </c>
      <c r="B55" s="28">
        <f t="shared" ref="B55:F55" si="15">SUM(B4:B54)</f>
        <v>9857750</v>
      </c>
      <c r="C55" s="28">
        <f t="shared" si="15"/>
        <v>34845991</v>
      </c>
      <c r="D55" s="28">
        <f t="shared" si="15"/>
        <v>2658166212</v>
      </c>
      <c r="E55" s="28">
        <f t="shared" si="15"/>
        <v>550006473</v>
      </c>
      <c r="F55" s="28">
        <f t="shared" si="15"/>
        <v>74953771</v>
      </c>
      <c r="G55" s="29">
        <f t="shared" ref="G55" si="16">B55*807/1000000</f>
        <v>7955.2042499999998</v>
      </c>
      <c r="H55" s="29">
        <f t="shared" ref="H55" si="17">C55*281/1000000</f>
        <v>9791.7234709999993</v>
      </c>
      <c r="I55" s="29">
        <f t="shared" ref="I55" si="18">D55*270/1000000</f>
        <v>717704.87723999994</v>
      </c>
      <c r="J55" s="29">
        <f t="shared" ref="J55" si="19">E55*348/1000000</f>
        <v>191402.25260400001</v>
      </c>
      <c r="K55" s="30">
        <f t="shared" ref="K55" si="20">F55*3058/1000000</f>
        <v>229208.63171799999</v>
      </c>
    </row>
    <row r="56" spans="1:11" s="2" customFormat="1" ht="24.75" customHeight="1" x14ac:dyDescent="0.2">
      <c r="A56" s="32" t="s">
        <v>73</v>
      </c>
      <c r="B56" s="32"/>
      <c r="C56" s="32"/>
      <c r="D56" s="32"/>
      <c r="E56" s="32"/>
      <c r="F56" s="32"/>
      <c r="G56" s="32"/>
      <c r="H56" s="32"/>
      <c r="I56" s="32"/>
      <c r="J56" s="32"/>
      <c r="K56" s="32"/>
    </row>
    <row r="57" spans="1:11" s="2" customFormat="1" x14ac:dyDescent="0.2">
      <c r="A57" s="31" t="s">
        <v>72</v>
      </c>
      <c r="B57" s="31"/>
      <c r="C57" s="31"/>
      <c r="D57" s="31"/>
      <c r="E57" s="31"/>
      <c r="F57" s="31"/>
      <c r="G57" s="31"/>
      <c r="H57" s="31"/>
      <c r="I57" s="31"/>
      <c r="J57" s="31"/>
      <c r="K57" s="31"/>
    </row>
    <row r="58" spans="1:11" s="2" customFormat="1" x14ac:dyDescent="0.2">
      <c r="B58" s="4"/>
      <c r="C58" s="4"/>
      <c r="D58" s="4"/>
      <c r="E58" s="4"/>
      <c r="F58" s="4"/>
      <c r="G58" s="4"/>
      <c r="H58" s="4"/>
      <c r="I58" s="4"/>
      <c r="J58" s="4"/>
      <c r="K58" s="4"/>
    </row>
    <row r="59" spans="1:11" s="2" customFormat="1" x14ac:dyDescent="0.2">
      <c r="B59" s="4"/>
      <c r="C59" s="4"/>
      <c r="D59" s="4"/>
      <c r="E59" s="4"/>
      <c r="F59" s="4"/>
      <c r="G59" s="4"/>
      <c r="H59" s="4"/>
      <c r="I59" s="4"/>
      <c r="J59" s="4"/>
      <c r="K59" s="4"/>
    </row>
    <row r="60" spans="1:11" s="2" customFormat="1" x14ac:dyDescent="0.2">
      <c r="A60" s="5"/>
      <c r="B60" s="4"/>
      <c r="C60" s="4"/>
      <c r="D60" s="4"/>
      <c r="E60" s="4"/>
      <c r="F60" s="4"/>
      <c r="G60" s="4"/>
      <c r="H60" s="4"/>
      <c r="I60" s="4"/>
      <c r="J60" s="4"/>
      <c r="K60" s="4"/>
    </row>
    <row r="61" spans="1:11" s="2" customFormat="1" x14ac:dyDescent="0.2">
      <c r="B61" s="4"/>
      <c r="C61" s="4"/>
      <c r="D61" s="4"/>
      <c r="E61" s="4"/>
      <c r="F61" s="4"/>
      <c r="G61" s="4"/>
      <c r="H61" s="4"/>
      <c r="I61" s="4"/>
      <c r="J61" s="4"/>
      <c r="K61" s="4"/>
    </row>
    <row r="62" spans="1:11" s="2" customFormat="1" x14ac:dyDescent="0.2"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s="2" customFormat="1" x14ac:dyDescent="0.2">
      <c r="B63" s="4"/>
      <c r="C63" s="4"/>
      <c r="D63" s="4"/>
      <c r="E63" s="4"/>
      <c r="F63" s="4"/>
      <c r="G63" s="4"/>
      <c r="H63" s="4"/>
      <c r="I63" s="4"/>
      <c r="J63" s="4"/>
      <c r="K63" s="4"/>
    </row>
    <row r="64" spans="1:11" s="2" customFormat="1" x14ac:dyDescent="0.2">
      <c r="B64" s="4"/>
      <c r="C64" s="4"/>
      <c r="D64" s="4"/>
      <c r="E64" s="4"/>
      <c r="F64" s="4"/>
      <c r="G64" s="4"/>
      <c r="H64" s="4"/>
      <c r="I64" s="4"/>
      <c r="J64" s="4"/>
      <c r="K64" s="4"/>
    </row>
    <row r="65" spans="2:11" s="2" customFormat="1" x14ac:dyDescent="0.2">
      <c r="B65" s="4"/>
      <c r="C65" s="4"/>
      <c r="D65" s="4"/>
      <c r="E65" s="4"/>
      <c r="F65" s="4"/>
      <c r="G65" s="4"/>
      <c r="H65" s="4"/>
      <c r="I65" s="4"/>
      <c r="J65" s="4"/>
      <c r="K65" s="4"/>
    </row>
    <row r="66" spans="2:11" s="2" customFormat="1" x14ac:dyDescent="0.2">
      <c r="B66" s="4"/>
      <c r="C66" s="4"/>
      <c r="D66" s="4"/>
      <c r="E66" s="4"/>
      <c r="F66" s="4"/>
      <c r="G66" s="4"/>
      <c r="H66" s="4"/>
      <c r="I66" s="4"/>
      <c r="J66" s="4"/>
      <c r="K66" s="4"/>
    </row>
  </sheetData>
  <mergeCells count="4">
    <mergeCell ref="A57:K57"/>
    <mergeCell ref="A56:K56"/>
    <mergeCell ref="A1:K1"/>
    <mergeCell ref="A2:K2"/>
  </mergeCells>
  <phoneticPr fontId="0" type="noConversion"/>
  <conditionalFormatting sqref="B9:F9">
    <cfRule type="expression" dxfId="16" priority="1">
      <formula>MOD(ROW(),2)=0</formula>
    </cfRule>
    <cfRule type="expression" priority="2">
      <formula>"mod(row(),2)=0"</formula>
    </cfRule>
  </conditionalFormatting>
  <printOptions horizontalCentered="1"/>
  <pageMargins left="0.7" right="0.7" top="0.75" bottom="0.75" header="0.3" footer="0.3"/>
  <pageSetup scale="75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CoverPage</vt:lpstr>
      <vt:lpstr>Counts</vt:lpstr>
      <vt:lpstr>Counts!Print_Area</vt:lpstr>
      <vt:lpstr>TitleRegion1.a3.k55.3</vt:lpstr>
    </vt:vector>
  </TitlesOfParts>
  <Company>Mathematica,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MAX 2011 Record Counts</dc:title>
  <dc:subject>MAX 2011 Record Counts</dc:subject>
  <dc:creator>Mathematica Policy Research</dc:creator>
  <cp:keywords>MAX 2011, Record Counts</cp:keywords>
  <cp:lastModifiedBy>LocalAdmin</cp:lastModifiedBy>
  <cp:lastPrinted>2015-06-08T13:08:22Z</cp:lastPrinted>
  <dcterms:created xsi:type="dcterms:W3CDTF">2007-07-20T01:52:51Z</dcterms:created>
  <dcterms:modified xsi:type="dcterms:W3CDTF">2017-11-01T17:20:47Z</dcterms:modified>
  <dc:language>English</dc:language>
</cp:coreProperties>
</file>