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Project\06190_MAX\MA1\MAX 2013\Record Counts - 508 compliance\"/>
    </mc:Choice>
  </mc:AlternateContent>
  <bookViews>
    <workbookView xWindow="8610" yWindow="1305" windowWidth="11970" windowHeight="8010" activeTab="1"/>
  </bookViews>
  <sheets>
    <sheet name="CoverPage" sheetId="15" r:id="rId1"/>
    <sheet name="Counts" sheetId="14" r:id="rId2"/>
  </sheets>
  <definedNames>
    <definedName name="_xlnm.Print_Area" localSheetId="1">Counts!$A$1:$K$56</definedName>
    <definedName name="_xlnm.Print_Area" localSheetId="0">CoverPage!$A$1:$A$12</definedName>
    <definedName name="_xlnm.Print_Titles" localSheetId="1">Counts!$1:$3</definedName>
    <definedName name="TitleRegion1.a3.k55.2">Counts!$A$3</definedName>
  </definedNames>
  <calcPr calcId="152511"/>
</workbook>
</file>

<file path=xl/calcChain.xml><?xml version="1.0" encoding="utf-8"?>
<calcChain xmlns="http://schemas.openxmlformats.org/spreadsheetml/2006/main">
  <c r="K4" i="14" l="1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4" i="14"/>
  <c r="J5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4" i="14"/>
  <c r="I5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4" i="14"/>
  <c r="H5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4" i="14"/>
  <c r="G5" i="14"/>
  <c r="K54" i="14" l="1"/>
  <c r="G6" i="14"/>
  <c r="H6" i="14"/>
  <c r="I6" i="14"/>
  <c r="J6" i="14"/>
  <c r="F55" i="14" l="1"/>
  <c r="K55" i="14" s="1"/>
  <c r="E55" i="14"/>
  <c r="J55" i="14" s="1"/>
  <c r="D55" i="14"/>
  <c r="I55" i="14" s="1"/>
  <c r="C55" i="14"/>
  <c r="H55" i="14" s="1"/>
  <c r="B55" i="14"/>
  <c r="G55" i="14" s="1"/>
</calcChain>
</file>

<file path=xl/sharedStrings.xml><?xml version="1.0" encoding="utf-8"?>
<sst xmlns="http://schemas.openxmlformats.org/spreadsheetml/2006/main" count="77" uniqueCount="74">
  <si>
    <t xml:space="preserve">Alabama </t>
  </si>
  <si>
    <t xml:space="preserve">Alaska </t>
  </si>
  <si>
    <t>Arizona</t>
  </si>
  <si>
    <t>Arkansas</t>
  </si>
  <si>
    <t>Colorado</t>
  </si>
  <si>
    <t>Connecticut</t>
  </si>
  <si>
    <t>Delaware</t>
  </si>
  <si>
    <t>District of Columbia</t>
  </si>
  <si>
    <t xml:space="preserve">Florida </t>
  </si>
  <si>
    <t>Georgia</t>
  </si>
  <si>
    <t xml:space="preserve">Hawaii </t>
  </si>
  <si>
    <t>Idaho</t>
  </si>
  <si>
    <t xml:space="preserve">Illinois </t>
  </si>
  <si>
    <t>Indiana</t>
  </si>
  <si>
    <t xml:space="preserve">Iowa </t>
  </si>
  <si>
    <t>Kansas</t>
  </si>
  <si>
    <t xml:space="preserve">Maine </t>
  </si>
  <si>
    <t>Maryland</t>
  </si>
  <si>
    <t>Massachusetts</t>
  </si>
  <si>
    <t>Michigan</t>
  </si>
  <si>
    <t>Mississippi</t>
  </si>
  <si>
    <t>Missouri</t>
  </si>
  <si>
    <t>Montana</t>
  </si>
  <si>
    <t>Nebraska</t>
  </si>
  <si>
    <t>New Hampshire</t>
  </si>
  <si>
    <t>New York</t>
  </si>
  <si>
    <t>North Carolina</t>
  </si>
  <si>
    <t>North Dakota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</si>
  <si>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</si>
  <si>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</si>
  <si>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</si>
  <si>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</si>
  <si>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</si>
  <si>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</si>
  <si>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</si>
  <si>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</si>
  <si>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</si>
  <si>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</si>
  <si>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</si>
  <si>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</si>
  <si>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</si>
  <si>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</si>
  <si>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California (SSN)</t>
  </si>
  <si>
    <t>Louisiana (SSN)</t>
  </si>
  <si>
    <t>Minnesota (SSN)</t>
  </si>
  <si>
    <t>Nevada (SSN)</t>
  </si>
  <si>
    <t>New Jersey (SSN)</t>
  </si>
  <si>
    <t>New Mexico (SSN)</t>
  </si>
  <si>
    <t>Vermont (SSN)</t>
  </si>
  <si>
    <t>All States</t>
  </si>
  <si>
    <t xml:space="preserve">Kentucky </t>
  </si>
  <si>
    <t>Record Counts:
IP</t>
  </si>
  <si>
    <t>Record Counts:
LT</t>
  </si>
  <si>
    <t>Records Counts:
OT</t>
  </si>
  <si>
    <t>Record Counts:
RX</t>
  </si>
  <si>
    <t>Record Counts:
PS</t>
  </si>
  <si>
    <t>File Size:
IP
LRECL
807
(MB)</t>
  </si>
  <si>
    <t>File Size:
LT 
LRECL
281
(MB)</t>
  </si>
  <si>
    <t>File Size:
OT
LRECL
270
(MB)</t>
  </si>
  <si>
    <t>File Size:
RX
LRECL
348
(MB)</t>
  </si>
  <si>
    <t>File Size:
PS
LRECL
3058
(MB)</t>
  </si>
  <si>
    <t>Mathematica Policy Research logo and report logo</t>
  </si>
  <si>
    <t>BLANK</t>
  </si>
  <si>
    <t>Medicaid Analytic Extract</t>
  </si>
  <si>
    <t>Submitted to:</t>
  </si>
  <si>
    <t>Centers for Medicare &amp; Medicaid Services 
7500 Security Blvd.
Mail Stop B2-29-04
Baltimore, MD  21244-1850
Project Officer: Cara Petroski</t>
  </si>
  <si>
    <t>Submitted by:</t>
  </si>
  <si>
    <t>States</t>
  </si>
  <si>
    <t>End of Worksheet</t>
  </si>
  <si>
    <t>MAX 2013 RECORD COUNTS AND FILE SIZES</t>
  </si>
  <si>
    <t>Record Counts, 2013</t>
  </si>
  <si>
    <t>Mathematica Policy Research
1100 1st Street, NE
12th Floor
Washington, DC 20002-4221
Project Director: Susan Williams
Reference Number: 50160.210
Contract Number: HHSM-500-2014-00034I
Task Order: HHSM-500-T0007</t>
  </si>
  <si>
    <t>Ohio</t>
  </si>
  <si>
    <t>December 7,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</si>
</sst>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sz val="18.5"/>
      <color rgb="FFE70032"/>
      <name val="Arial Black"/>
      <family val="2"/>
    </font>
    <font>
      <sz val="14"/>
      <color theme="1"/>
      <name val="Arial"/>
      <family val="2"/>
    </font>
    <font>
      <sz val="9"/>
      <color theme="0"/>
      <name val="Arial"/>
      <family val="2"/>
    </font>
    <font>
      <sz val="8"/>
      <color theme="1"/>
      <name val="Arial Black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0" fillId="0" borderId="0" xfId="0" applyFill="1"/>
    <xf numFmtId="0" fontId="0" fillId="0" borderId="0" xfId="0" applyFill="1" applyBorder="1"/>
    <xf numFmtId="0" fontId="1" fillId="0" borderId="0" xfId="0" applyFont="1" applyFill="1"/>
    <xf numFmtId="0" fontId="1" fillId="0" borderId="0" xfId="0" applyFont="1" applyFill="1" applyAlignment="1"/>
    <xf numFmtId="3" fontId="4" fillId="0" borderId="1" xfId="0" applyNumberFormat="1" applyFont="1" applyFill="1" applyBorder="1" applyAlignment="1">
      <alignment horizontal="right"/>
    </xf>
    <xf numFmtId="0" fontId="5" fillId="0" borderId="0" xfId="0" applyFont="1"/>
    <xf numFmtId="0" fontId="6" fillId="0" borderId="0" xfId="0" applyFont="1"/>
    <xf numFmtId="49" fontId="7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9" fillId="0" borderId="0" xfId="0" applyFont="1"/>
    <xf numFmtId="0" fontId="10" fillId="0" borderId="0" xfId="0" applyFont="1" applyAlignment="1">
      <alignment wrapText="1"/>
    </xf>
    <xf numFmtId="0" fontId="11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2" fillId="0" borderId="0" xfId="0" applyFont="1" applyAlignment="1">
      <alignment horizontal="justify"/>
    </xf>
    <xf numFmtId="3" fontId="4" fillId="0" borderId="1" xfId="0" applyNumberFormat="1" applyFont="1" applyBorder="1" applyAlignment="1">
      <alignment horizontal="right"/>
    </xf>
    <xf numFmtId="0" fontId="4" fillId="0" borderId="5" xfId="0" applyFont="1" applyFill="1" applyBorder="1"/>
    <xf numFmtId="3" fontId="4" fillId="0" borderId="6" xfId="0" applyNumberFormat="1" applyFont="1" applyFill="1" applyBorder="1" applyAlignment="1">
      <alignment horizontal="right"/>
    </xf>
    <xf numFmtId="0" fontId="4" fillId="0" borderId="10" xfId="0" applyFont="1" applyFill="1" applyBorder="1"/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14" fontId="2" fillId="0" borderId="2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0</xdr:col>
      <xdr:colOff>2266950</xdr:colOff>
      <xdr:row>0</xdr:row>
      <xdr:rowOff>733425</xdr:rowOff>
    </xdr:to>
    <xdr:pic>
      <xdr:nvPicPr>
        <xdr:cNvPr id="2" name="Picture 1" descr="MATHEMATICA POLICY RESEARCH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2875"/>
          <a:ext cx="22669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2600326</xdr:colOff>
      <xdr:row>0</xdr:row>
      <xdr:rowOff>66675</xdr:rowOff>
    </xdr:from>
    <xdr:to>
      <xdr:col>0</xdr:col>
      <xdr:colOff>2600327</xdr:colOff>
      <xdr:row>1</xdr:row>
      <xdr:rowOff>38100</xdr:rowOff>
    </xdr:to>
    <xdr:pic>
      <xdr:nvPicPr>
        <xdr:cNvPr id="3" name="Picture 2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00326" y="66675"/>
          <a:ext cx="1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2771775</xdr:colOff>
      <xdr:row>0</xdr:row>
      <xdr:rowOff>28575</xdr:rowOff>
    </xdr:from>
    <xdr:to>
      <xdr:col>0</xdr:col>
      <xdr:colOff>2771775</xdr:colOff>
      <xdr:row>1</xdr:row>
      <xdr:rowOff>0</xdr:rowOff>
    </xdr:to>
    <xdr:pic>
      <xdr:nvPicPr>
        <xdr:cNvPr id="4" name="Picture 3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71775" y="28575"/>
          <a:ext cx="3933825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2828926</xdr:colOff>
      <xdr:row>0</xdr:row>
      <xdr:rowOff>57150</xdr:rowOff>
    </xdr:from>
    <xdr:to>
      <xdr:col>0</xdr:col>
      <xdr:colOff>6657976</xdr:colOff>
      <xdr:row>1</xdr:row>
      <xdr:rowOff>28575</xdr:rowOff>
    </xdr:to>
    <xdr:pic>
      <xdr:nvPicPr>
        <xdr:cNvPr id="5" name="Picture 4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28926" y="57150"/>
          <a:ext cx="3829050" cy="8001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3:K55" totalsRowShown="0" headerRowDxfId="15" dataDxfId="13" headerRowBorderDxfId="14" tableBorderDxfId="12" totalsRowBorderDxfId="11">
  <autoFilter ref="A3:K55"/>
  <tableColumns count="11">
    <tableColumn id="1" name="States" dataDxfId="10"/>
    <tableColumn id="2" name="Record Counts:_x000a_IP" dataDxfId="9"/>
    <tableColumn id="3" name="Record Counts:_x000a_LT" dataDxfId="8"/>
    <tableColumn id="4" name="Records Counts:_x000a_OT" dataDxfId="7"/>
    <tableColumn id="5" name="Record Counts:_x000a_RX" dataDxfId="6"/>
    <tableColumn id="6" name="Record Counts:_x000a_PS" dataDxfId="5"/>
    <tableColumn id="7" name="File Size:_x000a_IP_x000a_LRECL_x000a_807_x000a_(MB)" dataDxfId="4">
      <calculatedColumnFormula>B4*807/1000000</calculatedColumnFormula>
    </tableColumn>
    <tableColumn id="8" name="File Size:_x000a_LT _x000a_LRECL_x000a_281_x000a_(MB)" dataDxfId="3">
      <calculatedColumnFormula>C4*281/1000000</calculatedColumnFormula>
    </tableColumn>
    <tableColumn id="9" name="File Size:_x000a_OT_x000a_LRECL_x000a_270_x000a_(MB)" dataDxfId="2">
      <calculatedColumnFormula>D4*270/1000000</calculatedColumnFormula>
    </tableColumn>
    <tableColumn id="10" name="File Size:_x000a_RX_x000a_LRECL_x000a_348_x000a_(MB)" dataDxfId="1">
      <calculatedColumnFormula>E4*348/1000000</calculatedColumnFormula>
    </tableColumn>
    <tableColumn id="11" name="File Size:_x000a_PS_x000a_LRECL_x000a_3058_x000a_(MB)" dataDxfId="0">
      <calculatedColumnFormula>F4*3058/1000000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zoomScaleNormal="100" workbookViewId="0">
      <selection activeCell="A12" sqref="A12"/>
    </sheetView>
  </sheetViews>
  <sheetFormatPr defaultRowHeight="12.75" x14ac:dyDescent="0.2"/>
  <cols>
    <col min="1" max="1" width="104.5703125" customWidth="1"/>
  </cols>
  <sheetData>
    <row r="1" spans="1:1" ht="65.25" customHeight="1" x14ac:dyDescent="0.25">
      <c r="A1" s="7" t="s">
        <v>61</v>
      </c>
    </row>
    <row r="2" spans="1:1" ht="15" x14ac:dyDescent="0.25">
      <c r="A2" s="7" t="s">
        <v>62</v>
      </c>
    </row>
    <row r="3" spans="1:1" ht="30" x14ac:dyDescent="0.6">
      <c r="A3" s="8" t="s">
        <v>63</v>
      </c>
    </row>
    <row r="4" spans="1:1" ht="30" x14ac:dyDescent="0.6">
      <c r="A4" s="8" t="s">
        <v>70</v>
      </c>
    </row>
    <row r="5" spans="1:1" ht="18" x14ac:dyDescent="0.25">
      <c r="A5" s="9" t="s">
        <v>73</v>
      </c>
    </row>
    <row r="6" spans="1:1" x14ac:dyDescent="0.2">
      <c r="A6" s="10" t="s">
        <v>62</v>
      </c>
    </row>
    <row r="7" spans="1:1" ht="13.5" x14ac:dyDescent="0.25">
      <c r="A7" s="11" t="s">
        <v>64</v>
      </c>
    </row>
    <row r="8" spans="1:1" ht="62.1" customHeight="1" x14ac:dyDescent="0.2">
      <c r="A8" s="12" t="s">
        <v>65</v>
      </c>
    </row>
    <row r="9" spans="1:1" x14ac:dyDescent="0.2">
      <c r="A9" s="13" t="s">
        <v>62</v>
      </c>
    </row>
    <row r="10" spans="1:1" ht="13.5" x14ac:dyDescent="0.25">
      <c r="A10" s="11" t="s">
        <v>66</v>
      </c>
    </row>
    <row r="11" spans="1:1" ht="95.1" customHeight="1" x14ac:dyDescent="0.2">
      <c r="A11" s="14" t="s">
        <v>71</v>
      </c>
    </row>
    <row r="12" spans="1:1" x14ac:dyDescent="0.2">
      <c r="A12" s="13" t="s">
        <v>68</v>
      </c>
    </row>
    <row r="13" spans="1:1" x14ac:dyDescent="0.2">
      <c r="A13" s="15"/>
    </row>
    <row r="14" spans="1:1" x14ac:dyDescent="0.2">
      <c r="A14" s="15"/>
    </row>
    <row r="15" spans="1:1" x14ac:dyDescent="0.2">
      <c r="A15" s="15"/>
    </row>
    <row r="16" spans="1:1" ht="15.75" x14ac:dyDescent="0.25">
      <c r="A16" s="1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66"/>
  <sheetViews>
    <sheetView tabSelected="1" topLeftCell="A40" zoomScaleNormal="100" workbookViewId="0">
      <selection activeCell="C57" sqref="C57"/>
    </sheetView>
  </sheetViews>
  <sheetFormatPr defaultRowHeight="12.75" x14ac:dyDescent="0.2"/>
  <cols>
    <col min="1" max="1" width="19.5703125" customWidth="1"/>
    <col min="2" max="6" width="12.7109375" style="2" customWidth="1"/>
    <col min="7" max="11" width="9.7109375" customWidth="1"/>
    <col min="17" max="28" width="9.140625" customWidth="1"/>
  </cols>
  <sheetData>
    <row r="1" spans="1:28" s="1" customFormat="1" ht="15.75" x14ac:dyDescent="0.25">
      <c r="A1" s="27" t="s">
        <v>69</v>
      </c>
      <c r="B1" s="27"/>
      <c r="C1" s="27"/>
      <c r="D1" s="27"/>
      <c r="E1" s="27"/>
      <c r="F1" s="27"/>
      <c r="G1" s="27"/>
      <c r="H1" s="27"/>
      <c r="I1" s="27"/>
      <c r="J1" s="27"/>
      <c r="K1" s="27"/>
      <c r="Q1"/>
      <c r="R1"/>
      <c r="S1"/>
      <c r="T1"/>
      <c r="U1"/>
      <c r="V1"/>
      <c r="W1"/>
      <c r="X1"/>
      <c r="Y1"/>
      <c r="Z1"/>
      <c r="AA1"/>
      <c r="AB1"/>
    </row>
    <row r="2" spans="1:28" s="1" customFormat="1" ht="15.75" x14ac:dyDescent="0.25">
      <c r="A2" s="28">
        <v>43413</v>
      </c>
      <c r="B2" s="28"/>
      <c r="C2" s="28"/>
      <c r="D2" s="28"/>
      <c r="E2" s="28"/>
      <c r="F2" s="28"/>
      <c r="G2" s="28"/>
      <c r="H2" s="28"/>
      <c r="I2" s="28"/>
      <c r="J2" s="28"/>
      <c r="K2" s="28"/>
      <c r="Q2"/>
      <c r="R2"/>
      <c r="S2"/>
      <c r="T2"/>
      <c r="U2"/>
      <c r="V2"/>
      <c r="W2"/>
      <c r="X2"/>
      <c r="Y2"/>
      <c r="Z2"/>
      <c r="AA2"/>
      <c r="AB2"/>
    </row>
    <row r="3" spans="1:28" s="3" customFormat="1" ht="60" x14ac:dyDescent="0.2">
      <c r="A3" s="24" t="s">
        <v>67</v>
      </c>
      <c r="B3" s="25" t="s">
        <v>51</v>
      </c>
      <c r="C3" s="25" t="s">
        <v>52</v>
      </c>
      <c r="D3" s="25" t="s">
        <v>53</v>
      </c>
      <c r="E3" s="25" t="s">
        <v>54</v>
      </c>
      <c r="F3" s="25" t="s">
        <v>55</v>
      </c>
      <c r="G3" s="25" t="s">
        <v>56</v>
      </c>
      <c r="H3" s="25" t="s">
        <v>57</v>
      </c>
      <c r="I3" s="25" t="s">
        <v>58</v>
      </c>
      <c r="J3" s="25" t="s">
        <v>59</v>
      </c>
      <c r="K3" s="26" t="s">
        <v>60</v>
      </c>
      <c r="Q3"/>
      <c r="R3"/>
      <c r="S3"/>
      <c r="T3"/>
      <c r="U3"/>
      <c r="V3"/>
      <c r="W3"/>
      <c r="X3"/>
      <c r="Y3"/>
      <c r="Z3"/>
      <c r="AA3"/>
      <c r="AB3"/>
    </row>
    <row r="4" spans="1:28" s="2" customFormat="1" ht="15" customHeight="1" x14ac:dyDescent="0.2">
      <c r="A4" s="18" t="s">
        <v>0</v>
      </c>
      <c r="B4" s="6">
        <v>138202</v>
      </c>
      <c r="C4" s="6">
        <v>294576</v>
      </c>
      <c r="D4" s="6">
        <v>29023639</v>
      </c>
      <c r="E4" s="6">
        <v>8721863</v>
      </c>
      <c r="F4" s="6">
        <v>1119771</v>
      </c>
      <c r="G4" s="6">
        <f t="shared" ref="G4:G54" si="0">B4*807/1000000</f>
        <v>111.529014</v>
      </c>
      <c r="H4" s="6">
        <f t="shared" ref="H4:H54" si="1">C4*281/1000000</f>
        <v>82.775856000000005</v>
      </c>
      <c r="I4" s="6">
        <f t="shared" ref="I4:I54" si="2">D4*270/1000000</f>
        <v>7836.3825299999999</v>
      </c>
      <c r="J4" s="6">
        <f t="shared" ref="J4:J54" si="3">E4*348/1000000</f>
        <v>3035.2083240000002</v>
      </c>
      <c r="K4" s="19">
        <f t="shared" ref="K4:K53" si="4">F4*3058/1000000</f>
        <v>3424.2597179999998</v>
      </c>
      <c r="Q4"/>
      <c r="R4"/>
      <c r="S4"/>
      <c r="T4"/>
      <c r="U4"/>
      <c r="V4"/>
      <c r="W4"/>
      <c r="X4"/>
      <c r="Y4"/>
      <c r="Z4"/>
      <c r="AA4"/>
      <c r="AB4"/>
    </row>
    <row r="5" spans="1:28" s="2" customFormat="1" x14ac:dyDescent="0.2">
      <c r="A5" s="18" t="s">
        <v>1</v>
      </c>
      <c r="B5" s="6">
        <v>17160</v>
      </c>
      <c r="C5" s="6">
        <v>16237</v>
      </c>
      <c r="D5" s="6">
        <v>7154348</v>
      </c>
      <c r="E5" s="6">
        <v>902926</v>
      </c>
      <c r="F5" s="6">
        <v>157914</v>
      </c>
      <c r="G5" s="6">
        <f t="shared" si="0"/>
        <v>13.84812</v>
      </c>
      <c r="H5" s="6">
        <f t="shared" si="1"/>
        <v>4.5625970000000002</v>
      </c>
      <c r="I5" s="6">
        <f t="shared" si="2"/>
        <v>1931.6739600000001</v>
      </c>
      <c r="J5" s="6">
        <f t="shared" si="3"/>
        <v>314.21824800000002</v>
      </c>
      <c r="K5" s="19">
        <f t="shared" si="4"/>
        <v>482.90101199999998</v>
      </c>
      <c r="Q5"/>
      <c r="R5"/>
      <c r="S5"/>
      <c r="T5"/>
      <c r="U5"/>
      <c r="V5"/>
      <c r="W5"/>
      <c r="X5"/>
      <c r="Y5"/>
      <c r="Z5"/>
      <c r="AA5"/>
      <c r="AB5"/>
    </row>
    <row r="6" spans="1:28" s="2" customFormat="1" x14ac:dyDescent="0.2">
      <c r="A6" s="18" t="s">
        <v>2</v>
      </c>
      <c r="B6" s="6">
        <v>213825</v>
      </c>
      <c r="C6" s="6">
        <v>203640</v>
      </c>
      <c r="D6" s="6">
        <v>95234117</v>
      </c>
      <c r="E6" s="6">
        <v>12157575</v>
      </c>
      <c r="F6" s="6">
        <v>1720921</v>
      </c>
      <c r="G6" s="6">
        <f t="shared" si="0"/>
        <v>172.55677499999999</v>
      </c>
      <c r="H6" s="6">
        <f t="shared" si="1"/>
        <v>57.222839999999998</v>
      </c>
      <c r="I6" s="6">
        <f t="shared" si="2"/>
        <v>25713.211589999999</v>
      </c>
      <c r="J6" s="6">
        <f t="shared" si="3"/>
        <v>4230.8361000000004</v>
      </c>
      <c r="K6" s="19">
        <f t="shared" si="4"/>
        <v>5262.5764179999996</v>
      </c>
      <c r="Q6"/>
      <c r="R6"/>
      <c r="S6"/>
      <c r="T6"/>
      <c r="U6"/>
      <c r="V6"/>
      <c r="W6"/>
      <c r="X6"/>
      <c r="Y6"/>
      <c r="Z6"/>
      <c r="AA6"/>
      <c r="AB6"/>
    </row>
    <row r="7" spans="1:28" s="2" customFormat="1" x14ac:dyDescent="0.2">
      <c r="A7" s="18" t="s">
        <v>3</v>
      </c>
      <c r="B7" s="6">
        <v>104561</v>
      </c>
      <c r="C7" s="6">
        <v>745758</v>
      </c>
      <c r="D7" s="6">
        <v>41471387</v>
      </c>
      <c r="E7" s="6">
        <v>4730846</v>
      </c>
      <c r="F7" s="6">
        <v>811394</v>
      </c>
      <c r="G7" s="6">
        <f t="shared" si="0"/>
        <v>84.380726999999993</v>
      </c>
      <c r="H7" s="6">
        <f t="shared" si="1"/>
        <v>209.557998</v>
      </c>
      <c r="I7" s="6">
        <f t="shared" si="2"/>
        <v>11197.27449</v>
      </c>
      <c r="J7" s="6">
        <f t="shared" si="3"/>
        <v>1646.3344079999999</v>
      </c>
      <c r="K7" s="19">
        <f t="shared" si="4"/>
        <v>2481.2428519999999</v>
      </c>
      <c r="Q7"/>
      <c r="R7"/>
      <c r="S7"/>
      <c r="T7"/>
      <c r="U7"/>
      <c r="V7"/>
      <c r="W7"/>
      <c r="X7"/>
      <c r="Y7"/>
      <c r="Z7"/>
      <c r="AA7"/>
      <c r="AB7"/>
    </row>
    <row r="8" spans="1:28" s="2" customFormat="1" x14ac:dyDescent="0.2">
      <c r="A8" s="18" t="s">
        <v>42</v>
      </c>
      <c r="B8" s="6">
        <v>909811</v>
      </c>
      <c r="C8" s="6">
        <v>3318456</v>
      </c>
      <c r="D8" s="6">
        <v>486087606</v>
      </c>
      <c r="E8" s="6">
        <v>69445258</v>
      </c>
      <c r="F8" s="6">
        <v>13546036</v>
      </c>
      <c r="G8" s="6">
        <f t="shared" si="0"/>
        <v>734.21747700000003</v>
      </c>
      <c r="H8" s="6">
        <f t="shared" si="1"/>
        <v>932.48613599999999</v>
      </c>
      <c r="I8" s="6">
        <f t="shared" si="2"/>
        <v>131243.65362</v>
      </c>
      <c r="J8" s="6">
        <f t="shared" si="3"/>
        <v>24166.949784</v>
      </c>
      <c r="K8" s="19">
        <f t="shared" si="4"/>
        <v>41423.778087999999</v>
      </c>
      <c r="Q8"/>
      <c r="R8"/>
      <c r="S8"/>
      <c r="T8"/>
      <c r="U8"/>
      <c r="V8"/>
      <c r="W8"/>
      <c r="X8"/>
      <c r="Y8"/>
      <c r="Z8"/>
      <c r="AA8"/>
      <c r="AB8"/>
    </row>
    <row r="9" spans="1:28" s="2" customFormat="1" x14ac:dyDescent="0.2">
      <c r="A9" s="18" t="s">
        <v>4</v>
      </c>
      <c r="B9" s="6">
        <v>69257</v>
      </c>
      <c r="C9" s="6">
        <v>334235</v>
      </c>
      <c r="D9" s="6">
        <v>40736608</v>
      </c>
      <c r="E9" s="6">
        <v>5692978</v>
      </c>
      <c r="F9" s="6">
        <v>1007456</v>
      </c>
      <c r="G9" s="6">
        <f t="shared" si="0"/>
        <v>55.890399000000002</v>
      </c>
      <c r="H9" s="6">
        <f t="shared" si="1"/>
        <v>93.920034999999999</v>
      </c>
      <c r="I9" s="6">
        <f t="shared" si="2"/>
        <v>10998.88416</v>
      </c>
      <c r="J9" s="6">
        <f t="shared" si="3"/>
        <v>1981.156344</v>
      </c>
      <c r="K9" s="19">
        <f t="shared" si="4"/>
        <v>3080.800448</v>
      </c>
      <c r="Q9"/>
      <c r="R9"/>
      <c r="S9"/>
      <c r="T9"/>
      <c r="U9"/>
      <c r="V9"/>
      <c r="W9"/>
      <c r="X9"/>
      <c r="Y9"/>
      <c r="Z9"/>
      <c r="AA9"/>
      <c r="AB9"/>
    </row>
    <row r="10" spans="1:28" s="2" customFormat="1" x14ac:dyDescent="0.2">
      <c r="A10" s="18" t="s">
        <v>5</v>
      </c>
      <c r="B10" s="6">
        <v>133355</v>
      </c>
      <c r="C10" s="6">
        <v>286584</v>
      </c>
      <c r="D10" s="6">
        <v>38488081</v>
      </c>
      <c r="E10" s="6">
        <v>7731786</v>
      </c>
      <c r="F10" s="6">
        <v>868903</v>
      </c>
      <c r="G10" s="6">
        <f t="shared" si="0"/>
        <v>107.617485</v>
      </c>
      <c r="H10" s="6">
        <f t="shared" si="1"/>
        <v>80.530103999999994</v>
      </c>
      <c r="I10" s="6">
        <f t="shared" si="2"/>
        <v>10391.781870000001</v>
      </c>
      <c r="J10" s="6">
        <f t="shared" si="3"/>
        <v>2690.6615280000001</v>
      </c>
      <c r="K10" s="19">
        <f t="shared" si="4"/>
        <v>2657.1053740000002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28" s="2" customFormat="1" x14ac:dyDescent="0.2">
      <c r="A11" s="18" t="s">
        <v>6</v>
      </c>
      <c r="B11" s="6">
        <v>28290</v>
      </c>
      <c r="C11" s="6">
        <v>62070</v>
      </c>
      <c r="D11" s="6">
        <v>12455831</v>
      </c>
      <c r="E11" s="6">
        <v>2330481</v>
      </c>
      <c r="F11" s="6">
        <v>265501</v>
      </c>
      <c r="G11" s="6">
        <f t="shared" si="0"/>
        <v>22.830030000000001</v>
      </c>
      <c r="H11" s="6">
        <f t="shared" si="1"/>
        <v>17.441669999999998</v>
      </c>
      <c r="I11" s="6">
        <f t="shared" si="2"/>
        <v>3363.0743699999998</v>
      </c>
      <c r="J11" s="6">
        <f t="shared" si="3"/>
        <v>811.00738799999999</v>
      </c>
      <c r="K11" s="19">
        <f t="shared" si="4"/>
        <v>811.90205800000001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28" s="2" customFormat="1" x14ac:dyDescent="0.2">
      <c r="A12" s="18" t="s">
        <v>7</v>
      </c>
      <c r="B12" s="6">
        <v>36921</v>
      </c>
      <c r="C12" s="6">
        <v>155155</v>
      </c>
      <c r="D12" s="6">
        <v>12881107</v>
      </c>
      <c r="E12" s="6">
        <v>1135416</v>
      </c>
      <c r="F12" s="6">
        <v>255454</v>
      </c>
      <c r="G12" s="6">
        <f t="shared" si="0"/>
        <v>29.795247</v>
      </c>
      <c r="H12" s="6">
        <f t="shared" si="1"/>
        <v>43.598554999999998</v>
      </c>
      <c r="I12" s="6">
        <f t="shared" si="2"/>
        <v>3477.8988899999999</v>
      </c>
      <c r="J12" s="6">
        <f t="shared" si="3"/>
        <v>395.12476800000002</v>
      </c>
      <c r="K12" s="19">
        <f t="shared" si="4"/>
        <v>781.17833199999995</v>
      </c>
      <c r="Q12"/>
      <c r="R12"/>
      <c r="S12"/>
      <c r="T12"/>
      <c r="U12"/>
      <c r="V12"/>
      <c r="W12"/>
      <c r="X12"/>
      <c r="Y12"/>
      <c r="Z12"/>
      <c r="AA12"/>
      <c r="AB12"/>
    </row>
    <row r="13" spans="1:28" s="2" customFormat="1" x14ac:dyDescent="0.2">
      <c r="A13" s="18" t="s">
        <v>8</v>
      </c>
      <c r="B13" s="6">
        <v>595734</v>
      </c>
      <c r="C13" s="6">
        <v>678927</v>
      </c>
      <c r="D13" s="6">
        <v>150506596</v>
      </c>
      <c r="E13" s="6">
        <v>28844506</v>
      </c>
      <c r="F13" s="6">
        <v>4491981</v>
      </c>
      <c r="G13" s="6">
        <f t="shared" si="0"/>
        <v>480.757338</v>
      </c>
      <c r="H13" s="6">
        <f t="shared" si="1"/>
        <v>190.77848700000001</v>
      </c>
      <c r="I13" s="6">
        <f t="shared" si="2"/>
        <v>40636.780919999997</v>
      </c>
      <c r="J13" s="6">
        <f t="shared" si="3"/>
        <v>10037.888088</v>
      </c>
      <c r="K13" s="19">
        <f t="shared" si="4"/>
        <v>13736.477897999999</v>
      </c>
      <c r="Q13"/>
      <c r="R13"/>
      <c r="S13"/>
      <c r="T13"/>
      <c r="U13"/>
      <c r="V13"/>
      <c r="W13"/>
      <c r="X13"/>
      <c r="Y13"/>
      <c r="Z13"/>
      <c r="AA13"/>
      <c r="AB13"/>
    </row>
    <row r="14" spans="1:28" s="2" customFormat="1" x14ac:dyDescent="0.2">
      <c r="A14" s="18" t="s">
        <v>9</v>
      </c>
      <c r="B14" s="6">
        <v>280141</v>
      </c>
      <c r="C14" s="6">
        <v>1050717</v>
      </c>
      <c r="D14" s="6">
        <v>82830638</v>
      </c>
      <c r="E14" s="6">
        <v>15549252</v>
      </c>
      <c r="F14" s="6">
        <v>2265278</v>
      </c>
      <c r="G14" s="6">
        <f t="shared" si="0"/>
        <v>226.07378700000001</v>
      </c>
      <c r="H14" s="6">
        <f t="shared" si="1"/>
        <v>295.25147700000002</v>
      </c>
      <c r="I14" s="6">
        <f t="shared" si="2"/>
        <v>22364.272260000002</v>
      </c>
      <c r="J14" s="6">
        <f t="shared" si="3"/>
        <v>5411.1396960000002</v>
      </c>
      <c r="K14" s="19">
        <f t="shared" si="4"/>
        <v>6927.2201240000004</v>
      </c>
      <c r="Q14"/>
      <c r="R14"/>
      <c r="S14"/>
      <c r="T14"/>
      <c r="U14"/>
      <c r="V14"/>
      <c r="W14"/>
      <c r="X14"/>
      <c r="Y14"/>
      <c r="Z14"/>
      <c r="AA14"/>
      <c r="AB14"/>
    </row>
    <row r="15" spans="1:28" s="2" customFormat="1" x14ac:dyDescent="0.2">
      <c r="A15" s="18" t="s">
        <v>10</v>
      </c>
      <c r="B15" s="6">
        <v>28905</v>
      </c>
      <c r="C15" s="6">
        <v>27842</v>
      </c>
      <c r="D15" s="6">
        <v>11833690</v>
      </c>
      <c r="E15" s="6">
        <v>2729387</v>
      </c>
      <c r="F15" s="6">
        <v>348577</v>
      </c>
      <c r="G15" s="6">
        <f t="shared" si="0"/>
        <v>23.326335</v>
      </c>
      <c r="H15" s="6">
        <f t="shared" si="1"/>
        <v>7.8236020000000002</v>
      </c>
      <c r="I15" s="6">
        <f t="shared" si="2"/>
        <v>3195.0963000000002</v>
      </c>
      <c r="J15" s="6">
        <f t="shared" si="3"/>
        <v>949.82667600000002</v>
      </c>
      <c r="K15" s="19">
        <f t="shared" si="4"/>
        <v>1065.9484660000001</v>
      </c>
      <c r="Q15"/>
      <c r="R15"/>
      <c r="S15"/>
      <c r="T15"/>
      <c r="U15"/>
      <c r="V15"/>
      <c r="W15"/>
      <c r="X15"/>
      <c r="Y15"/>
      <c r="Z15"/>
      <c r="AA15"/>
      <c r="AB15"/>
    </row>
    <row r="16" spans="1:28" s="2" customFormat="1" x14ac:dyDescent="0.2">
      <c r="A16" s="18" t="s">
        <v>11</v>
      </c>
      <c r="B16" s="6">
        <v>35735</v>
      </c>
      <c r="C16" s="6">
        <v>53049</v>
      </c>
      <c r="D16" s="6">
        <v>19259704</v>
      </c>
      <c r="E16" s="6">
        <v>2002573</v>
      </c>
      <c r="F16" s="6">
        <v>320204</v>
      </c>
      <c r="G16" s="6">
        <f t="shared" si="0"/>
        <v>28.838145000000001</v>
      </c>
      <c r="H16" s="6">
        <f t="shared" si="1"/>
        <v>14.906769000000001</v>
      </c>
      <c r="I16" s="6">
        <f t="shared" si="2"/>
        <v>5200.1200799999997</v>
      </c>
      <c r="J16" s="6">
        <f t="shared" si="3"/>
        <v>696.89540399999998</v>
      </c>
      <c r="K16" s="19">
        <f t="shared" si="4"/>
        <v>979.18383200000005</v>
      </c>
      <c r="Q16"/>
      <c r="R16"/>
      <c r="S16"/>
      <c r="T16"/>
      <c r="U16"/>
      <c r="V16"/>
      <c r="W16"/>
      <c r="X16"/>
      <c r="Y16"/>
      <c r="Z16"/>
      <c r="AA16"/>
      <c r="AB16"/>
    </row>
    <row r="17" spans="1:28" s="2" customFormat="1" x14ac:dyDescent="0.2">
      <c r="A17" s="18" t="s">
        <v>12</v>
      </c>
      <c r="B17" s="6">
        <v>298654</v>
      </c>
      <c r="C17" s="6">
        <v>785170</v>
      </c>
      <c r="D17" s="6">
        <v>102769155</v>
      </c>
      <c r="E17" s="6">
        <v>18519236</v>
      </c>
      <c r="F17" s="6">
        <v>3284740</v>
      </c>
      <c r="G17" s="6">
        <f t="shared" si="0"/>
        <v>241.013778</v>
      </c>
      <c r="H17" s="6">
        <f t="shared" si="1"/>
        <v>220.63276999999999</v>
      </c>
      <c r="I17" s="6">
        <f t="shared" si="2"/>
        <v>27747.671849999999</v>
      </c>
      <c r="J17" s="6">
        <f t="shared" si="3"/>
        <v>6444.6941280000001</v>
      </c>
      <c r="K17" s="19">
        <f t="shared" si="4"/>
        <v>10044.734920000001</v>
      </c>
      <c r="Q17"/>
      <c r="R17"/>
      <c r="S17"/>
      <c r="T17"/>
      <c r="U17"/>
      <c r="V17"/>
      <c r="W17"/>
      <c r="X17"/>
      <c r="Y17"/>
      <c r="Z17"/>
      <c r="AA17"/>
      <c r="AB17"/>
    </row>
    <row r="18" spans="1:28" s="2" customFormat="1" x14ac:dyDescent="0.2">
      <c r="A18" s="18" t="s">
        <v>13</v>
      </c>
      <c r="B18" s="6">
        <v>185272</v>
      </c>
      <c r="C18" s="6">
        <v>938882</v>
      </c>
      <c r="D18" s="6">
        <v>51268674</v>
      </c>
      <c r="E18" s="6">
        <v>10481874</v>
      </c>
      <c r="F18" s="6">
        <v>1338124</v>
      </c>
      <c r="G18" s="6">
        <f t="shared" si="0"/>
        <v>149.51450399999999</v>
      </c>
      <c r="H18" s="6">
        <f t="shared" si="1"/>
        <v>263.82584200000002</v>
      </c>
      <c r="I18" s="6">
        <f t="shared" si="2"/>
        <v>13842.54198</v>
      </c>
      <c r="J18" s="6">
        <f t="shared" si="3"/>
        <v>3647.6921520000001</v>
      </c>
      <c r="K18" s="19">
        <f t="shared" si="4"/>
        <v>4091.9831920000001</v>
      </c>
      <c r="Q18"/>
      <c r="R18"/>
      <c r="S18"/>
      <c r="T18"/>
      <c r="U18"/>
      <c r="V18"/>
      <c r="W18"/>
      <c r="X18"/>
      <c r="Y18"/>
      <c r="Z18"/>
      <c r="AA18"/>
      <c r="AB18"/>
    </row>
    <row r="19" spans="1:28" s="2" customFormat="1" x14ac:dyDescent="0.2">
      <c r="A19" s="18" t="s">
        <v>14</v>
      </c>
      <c r="B19" s="6">
        <v>78386</v>
      </c>
      <c r="C19" s="6">
        <v>172072</v>
      </c>
      <c r="D19" s="6">
        <v>33693369</v>
      </c>
      <c r="E19" s="6">
        <v>4384957</v>
      </c>
      <c r="F19" s="6">
        <v>651994</v>
      </c>
      <c r="G19" s="6">
        <f t="shared" si="0"/>
        <v>63.257502000000002</v>
      </c>
      <c r="H19" s="6">
        <f t="shared" si="1"/>
        <v>48.352232000000001</v>
      </c>
      <c r="I19" s="6">
        <f t="shared" si="2"/>
        <v>9097.2096299999994</v>
      </c>
      <c r="J19" s="6">
        <f t="shared" si="3"/>
        <v>1525.9650360000001</v>
      </c>
      <c r="K19" s="19">
        <f t="shared" si="4"/>
        <v>1993.797652</v>
      </c>
      <c r="Q19"/>
      <c r="R19"/>
      <c r="S19"/>
      <c r="T19"/>
      <c r="U19"/>
      <c r="V19"/>
      <c r="W19"/>
      <c r="X19"/>
      <c r="Y19"/>
      <c r="Z19"/>
      <c r="AA19"/>
      <c r="AB19"/>
    </row>
    <row r="20" spans="1:28" s="2" customFormat="1" x14ac:dyDescent="0.2">
      <c r="A20" s="18" t="s">
        <v>15</v>
      </c>
      <c r="B20" s="6">
        <v>95361</v>
      </c>
      <c r="C20" s="6">
        <v>354762</v>
      </c>
      <c r="D20" s="6">
        <v>19337186</v>
      </c>
      <c r="E20" s="6">
        <v>5221623</v>
      </c>
      <c r="F20" s="6">
        <v>488944</v>
      </c>
      <c r="G20" s="6">
        <f t="shared" si="0"/>
        <v>76.956327000000002</v>
      </c>
      <c r="H20" s="6">
        <f t="shared" si="1"/>
        <v>99.688122000000007</v>
      </c>
      <c r="I20" s="6">
        <f t="shared" si="2"/>
        <v>5221.0402199999999</v>
      </c>
      <c r="J20" s="6">
        <f t="shared" si="3"/>
        <v>1817.124804</v>
      </c>
      <c r="K20" s="19">
        <f t="shared" si="4"/>
        <v>1495.190752</v>
      </c>
      <c r="Q20"/>
      <c r="R20"/>
      <c r="S20"/>
      <c r="T20"/>
      <c r="U20"/>
      <c r="V20"/>
      <c r="W20"/>
      <c r="X20"/>
      <c r="Y20"/>
      <c r="Z20"/>
      <c r="AA20"/>
      <c r="AB20"/>
    </row>
    <row r="21" spans="1:28" s="2" customFormat="1" x14ac:dyDescent="0.2">
      <c r="A21" s="18" t="s">
        <v>50</v>
      </c>
      <c r="B21" s="6">
        <v>137354</v>
      </c>
      <c r="C21" s="6">
        <v>432073</v>
      </c>
      <c r="D21" s="6">
        <v>50776649</v>
      </c>
      <c r="E21" s="6">
        <v>12750508</v>
      </c>
      <c r="F21" s="6">
        <v>1013043</v>
      </c>
      <c r="G21" s="6">
        <f t="shared" si="0"/>
        <v>110.844678</v>
      </c>
      <c r="H21" s="6">
        <f t="shared" si="1"/>
        <v>121.412513</v>
      </c>
      <c r="I21" s="6">
        <f t="shared" si="2"/>
        <v>13709.695229999999</v>
      </c>
      <c r="J21" s="6">
        <f t="shared" si="3"/>
        <v>4437.1767840000002</v>
      </c>
      <c r="K21" s="19">
        <f t="shared" si="4"/>
        <v>3097.8854940000001</v>
      </c>
      <c r="Q21"/>
      <c r="R21"/>
      <c r="S21"/>
      <c r="T21"/>
      <c r="U21"/>
      <c r="V21"/>
      <c r="W21"/>
      <c r="X21"/>
      <c r="Y21"/>
      <c r="Z21"/>
      <c r="AA21"/>
      <c r="AB21"/>
    </row>
    <row r="22" spans="1:28" s="2" customFormat="1" x14ac:dyDescent="0.2">
      <c r="A22" s="18" t="s">
        <v>43</v>
      </c>
      <c r="B22" s="6">
        <v>144556</v>
      </c>
      <c r="C22" s="6">
        <v>324864</v>
      </c>
      <c r="D22" s="6">
        <v>63080630</v>
      </c>
      <c r="E22" s="6">
        <v>10851046</v>
      </c>
      <c r="F22" s="6">
        <v>1489098</v>
      </c>
      <c r="G22" s="6">
        <f t="shared" si="0"/>
        <v>116.65669200000001</v>
      </c>
      <c r="H22" s="6">
        <f t="shared" si="1"/>
        <v>91.286783999999997</v>
      </c>
      <c r="I22" s="6">
        <f t="shared" si="2"/>
        <v>17031.770100000002</v>
      </c>
      <c r="J22" s="6">
        <f t="shared" si="3"/>
        <v>3776.1640080000002</v>
      </c>
      <c r="K22" s="19">
        <f t="shared" si="4"/>
        <v>4553.6616839999997</v>
      </c>
      <c r="Q22"/>
      <c r="R22"/>
      <c r="S22"/>
      <c r="T22"/>
      <c r="U22"/>
      <c r="V22"/>
      <c r="W22"/>
      <c r="X22"/>
      <c r="Y22"/>
      <c r="Z22"/>
      <c r="AA22"/>
      <c r="AB22"/>
    </row>
    <row r="23" spans="1:28" s="2" customFormat="1" x14ac:dyDescent="0.2">
      <c r="A23" s="18" t="s">
        <v>16</v>
      </c>
      <c r="B23" s="6">
        <v>33334</v>
      </c>
      <c r="C23" s="6">
        <v>228438</v>
      </c>
      <c r="D23" s="6">
        <v>15350267</v>
      </c>
      <c r="E23" s="6">
        <v>3372308</v>
      </c>
      <c r="F23" s="6">
        <v>375083</v>
      </c>
      <c r="G23" s="6">
        <f t="shared" si="0"/>
        <v>26.900538000000001</v>
      </c>
      <c r="H23" s="6">
        <f t="shared" si="1"/>
        <v>64.191078000000005</v>
      </c>
      <c r="I23" s="6">
        <f t="shared" si="2"/>
        <v>4144.5720899999997</v>
      </c>
      <c r="J23" s="6">
        <f t="shared" si="3"/>
        <v>1173.5631840000001</v>
      </c>
      <c r="K23" s="19">
        <f t="shared" si="4"/>
        <v>1147.0038139999999</v>
      </c>
      <c r="Q23"/>
      <c r="R23"/>
      <c r="S23"/>
      <c r="T23"/>
      <c r="U23"/>
      <c r="V23"/>
      <c r="W23"/>
      <c r="X23"/>
      <c r="Y23"/>
      <c r="Z23"/>
      <c r="AA23"/>
      <c r="AB23"/>
    </row>
    <row r="24" spans="1:28" s="2" customFormat="1" x14ac:dyDescent="0.2">
      <c r="A24" s="18" t="s">
        <v>17</v>
      </c>
      <c r="B24" s="6">
        <v>196748</v>
      </c>
      <c r="C24" s="6">
        <v>226318</v>
      </c>
      <c r="D24" s="6">
        <v>55762429</v>
      </c>
      <c r="E24" s="6">
        <v>11609951</v>
      </c>
      <c r="F24" s="6">
        <v>1278906</v>
      </c>
      <c r="G24" s="6">
        <f t="shared" si="0"/>
        <v>158.77563599999999</v>
      </c>
      <c r="H24" s="6">
        <f t="shared" si="1"/>
        <v>63.595357999999997</v>
      </c>
      <c r="I24" s="6">
        <f t="shared" si="2"/>
        <v>15055.85583</v>
      </c>
      <c r="J24" s="6">
        <f t="shared" si="3"/>
        <v>4040.2629480000001</v>
      </c>
      <c r="K24" s="19">
        <f t="shared" si="4"/>
        <v>3910.8945480000002</v>
      </c>
      <c r="Q24"/>
      <c r="R24"/>
      <c r="S24"/>
      <c r="T24"/>
      <c r="U24"/>
      <c r="V24"/>
      <c r="W24"/>
      <c r="X24"/>
      <c r="Y24"/>
      <c r="Z24"/>
      <c r="AA24"/>
      <c r="AB24"/>
    </row>
    <row r="25" spans="1:28" s="2" customFormat="1" x14ac:dyDescent="0.2">
      <c r="A25" s="18" t="s">
        <v>18</v>
      </c>
      <c r="B25" s="6">
        <v>624129</v>
      </c>
      <c r="C25" s="6">
        <v>679780</v>
      </c>
      <c r="D25" s="6">
        <v>89583682</v>
      </c>
      <c r="E25" s="6">
        <v>16867240</v>
      </c>
      <c r="F25" s="6">
        <v>1699959</v>
      </c>
      <c r="G25" s="6">
        <f t="shared" si="0"/>
        <v>503.67210299999999</v>
      </c>
      <c r="H25" s="6">
        <f t="shared" si="1"/>
        <v>191.01818</v>
      </c>
      <c r="I25" s="6">
        <f t="shared" si="2"/>
        <v>24187.594140000001</v>
      </c>
      <c r="J25" s="6">
        <f t="shared" si="3"/>
        <v>5869.7995199999996</v>
      </c>
      <c r="K25" s="19">
        <f t="shared" si="4"/>
        <v>5198.4746219999997</v>
      </c>
      <c r="Q25"/>
      <c r="R25"/>
      <c r="S25"/>
      <c r="T25"/>
      <c r="U25"/>
      <c r="V25"/>
      <c r="W25"/>
      <c r="X25"/>
      <c r="Y25"/>
      <c r="Z25"/>
      <c r="AA25"/>
      <c r="AB25"/>
    </row>
    <row r="26" spans="1:28" s="2" customFormat="1" x14ac:dyDescent="0.2">
      <c r="A26" s="18" t="s">
        <v>19</v>
      </c>
      <c r="B26" s="6">
        <v>258193</v>
      </c>
      <c r="C26" s="6">
        <v>397974</v>
      </c>
      <c r="D26" s="6">
        <v>133297683</v>
      </c>
      <c r="E26" s="6">
        <v>23562937</v>
      </c>
      <c r="F26" s="6">
        <v>2422937</v>
      </c>
      <c r="G26" s="6">
        <f t="shared" si="0"/>
        <v>208.361751</v>
      </c>
      <c r="H26" s="6">
        <f t="shared" si="1"/>
        <v>111.83069399999999</v>
      </c>
      <c r="I26" s="6">
        <f t="shared" si="2"/>
        <v>35990.374409999997</v>
      </c>
      <c r="J26" s="6">
        <f t="shared" si="3"/>
        <v>8199.9020760000003</v>
      </c>
      <c r="K26" s="19">
        <f t="shared" si="4"/>
        <v>7409.3413460000002</v>
      </c>
      <c r="Q26"/>
      <c r="R26"/>
      <c r="S26"/>
      <c r="T26"/>
      <c r="U26"/>
      <c r="V26"/>
      <c r="W26"/>
      <c r="X26"/>
      <c r="Y26"/>
      <c r="Z26"/>
      <c r="AA26"/>
      <c r="AB26"/>
    </row>
    <row r="27" spans="1:28" s="2" customFormat="1" x14ac:dyDescent="0.2">
      <c r="A27" s="18" t="s">
        <v>44</v>
      </c>
      <c r="B27" s="6">
        <v>130868</v>
      </c>
      <c r="C27" s="6">
        <v>495081</v>
      </c>
      <c r="D27" s="6">
        <v>64598452</v>
      </c>
      <c r="E27" s="6">
        <v>14681957</v>
      </c>
      <c r="F27" s="6">
        <v>1166390</v>
      </c>
      <c r="G27" s="6">
        <f t="shared" si="0"/>
        <v>105.61047600000001</v>
      </c>
      <c r="H27" s="6">
        <f t="shared" si="1"/>
        <v>139.117761</v>
      </c>
      <c r="I27" s="6">
        <f t="shared" si="2"/>
        <v>17441.582040000001</v>
      </c>
      <c r="J27" s="6">
        <f t="shared" si="3"/>
        <v>5109.3210360000003</v>
      </c>
      <c r="K27" s="19">
        <f t="shared" si="4"/>
        <v>3566.82062</v>
      </c>
      <c r="Q27"/>
      <c r="R27"/>
      <c r="S27"/>
      <c r="T27"/>
      <c r="U27"/>
      <c r="V27"/>
      <c r="W27"/>
      <c r="X27"/>
      <c r="Y27"/>
      <c r="Z27"/>
      <c r="AA27"/>
      <c r="AB27"/>
    </row>
    <row r="28" spans="1:28" s="2" customFormat="1" x14ac:dyDescent="0.2">
      <c r="A28" s="18" t="s">
        <v>20</v>
      </c>
      <c r="B28" s="6">
        <v>140988</v>
      </c>
      <c r="C28" s="6">
        <v>243898</v>
      </c>
      <c r="D28" s="6">
        <v>22511907</v>
      </c>
      <c r="E28" s="6">
        <v>5757527</v>
      </c>
      <c r="F28" s="6">
        <v>869016</v>
      </c>
      <c r="G28" s="6">
        <f t="shared" si="0"/>
        <v>113.777316</v>
      </c>
      <c r="H28" s="6">
        <f t="shared" si="1"/>
        <v>68.535337999999996</v>
      </c>
      <c r="I28" s="6">
        <f t="shared" si="2"/>
        <v>6078.2148900000002</v>
      </c>
      <c r="J28" s="6">
        <f t="shared" si="3"/>
        <v>2003.6193960000001</v>
      </c>
      <c r="K28" s="19">
        <f t="shared" si="4"/>
        <v>2657.4509280000002</v>
      </c>
      <c r="Q28"/>
      <c r="R28"/>
      <c r="S28"/>
      <c r="T28"/>
      <c r="U28"/>
      <c r="V28"/>
      <c r="W28"/>
      <c r="X28"/>
      <c r="Y28"/>
      <c r="Z28"/>
      <c r="AA28"/>
      <c r="AB28"/>
    </row>
    <row r="29" spans="1:28" s="2" customFormat="1" x14ac:dyDescent="0.2">
      <c r="A29" s="18" t="s">
        <v>21</v>
      </c>
      <c r="B29" s="6">
        <v>163890</v>
      </c>
      <c r="C29" s="6">
        <v>529557</v>
      </c>
      <c r="D29" s="6">
        <v>56706545</v>
      </c>
      <c r="E29" s="6">
        <v>13067923</v>
      </c>
      <c r="F29" s="6">
        <v>1223786</v>
      </c>
      <c r="G29" s="6">
        <f t="shared" si="0"/>
        <v>132.25923</v>
      </c>
      <c r="H29" s="6">
        <f t="shared" si="1"/>
        <v>148.80551700000001</v>
      </c>
      <c r="I29" s="6">
        <f t="shared" si="2"/>
        <v>15310.76715</v>
      </c>
      <c r="J29" s="6">
        <f t="shared" si="3"/>
        <v>4547.6372039999997</v>
      </c>
      <c r="K29" s="19">
        <f t="shared" si="4"/>
        <v>3742.3375879999999</v>
      </c>
      <c r="Q29"/>
      <c r="R29"/>
      <c r="S29"/>
      <c r="T29"/>
      <c r="U29"/>
      <c r="V29"/>
      <c r="W29"/>
      <c r="X29"/>
      <c r="Y29"/>
      <c r="Z29"/>
      <c r="AA29"/>
      <c r="AB29"/>
    </row>
    <row r="30" spans="1:28" s="2" customFormat="1" x14ac:dyDescent="0.2">
      <c r="A30" s="18" t="s">
        <v>22</v>
      </c>
      <c r="B30" s="6">
        <v>19051</v>
      </c>
      <c r="C30" s="6">
        <v>53522</v>
      </c>
      <c r="D30" s="6">
        <v>6042844</v>
      </c>
      <c r="E30" s="6">
        <v>1004515</v>
      </c>
      <c r="F30" s="6">
        <v>178090</v>
      </c>
      <c r="G30" s="6">
        <f t="shared" si="0"/>
        <v>15.374157</v>
      </c>
      <c r="H30" s="6">
        <f t="shared" si="1"/>
        <v>15.039682000000001</v>
      </c>
      <c r="I30" s="6">
        <f t="shared" si="2"/>
        <v>1631.5678800000001</v>
      </c>
      <c r="J30" s="6">
        <f t="shared" si="3"/>
        <v>349.57121999999998</v>
      </c>
      <c r="K30" s="19">
        <f t="shared" si="4"/>
        <v>544.59921999999995</v>
      </c>
      <c r="Q30"/>
      <c r="R30"/>
      <c r="S30"/>
      <c r="T30"/>
      <c r="U30"/>
      <c r="V30"/>
      <c r="W30"/>
      <c r="X30"/>
      <c r="Y30"/>
      <c r="Z30"/>
      <c r="AA30"/>
      <c r="AB30"/>
    </row>
    <row r="31" spans="1:28" s="2" customFormat="1" x14ac:dyDescent="0.2">
      <c r="A31" s="18" t="s">
        <v>23</v>
      </c>
      <c r="B31" s="6">
        <v>52465</v>
      </c>
      <c r="C31" s="6">
        <v>94978</v>
      </c>
      <c r="D31" s="6">
        <v>11536249</v>
      </c>
      <c r="E31" s="6">
        <v>2582312</v>
      </c>
      <c r="F31" s="6">
        <v>307342</v>
      </c>
      <c r="G31" s="6">
        <f t="shared" si="0"/>
        <v>42.339255000000001</v>
      </c>
      <c r="H31" s="6">
        <f t="shared" si="1"/>
        <v>26.688818000000001</v>
      </c>
      <c r="I31" s="6">
        <f t="shared" si="2"/>
        <v>3114.7872299999999</v>
      </c>
      <c r="J31" s="6">
        <f t="shared" si="3"/>
        <v>898.64457600000003</v>
      </c>
      <c r="K31" s="19">
        <f t="shared" si="4"/>
        <v>939.85183600000005</v>
      </c>
      <c r="Q31"/>
      <c r="R31"/>
      <c r="S31"/>
      <c r="T31"/>
      <c r="U31"/>
      <c r="V31"/>
      <c r="W31"/>
      <c r="X31"/>
      <c r="Y31"/>
      <c r="Z31"/>
      <c r="AA31"/>
      <c r="AB31"/>
    </row>
    <row r="32" spans="1:28" s="2" customFormat="1" x14ac:dyDescent="0.2">
      <c r="A32" s="18" t="s">
        <v>45</v>
      </c>
      <c r="B32" s="6">
        <v>28054</v>
      </c>
      <c r="C32" s="6">
        <v>66379</v>
      </c>
      <c r="D32" s="6">
        <v>11389787</v>
      </c>
      <c r="E32" s="6">
        <v>2108446</v>
      </c>
      <c r="F32" s="6">
        <v>423501</v>
      </c>
      <c r="G32" s="6">
        <f t="shared" si="0"/>
        <v>22.639578</v>
      </c>
      <c r="H32" s="6">
        <f t="shared" si="1"/>
        <v>18.652498999999999</v>
      </c>
      <c r="I32" s="6">
        <f t="shared" si="2"/>
        <v>3075.2424900000001</v>
      </c>
      <c r="J32" s="6">
        <f t="shared" si="3"/>
        <v>733.73920799999996</v>
      </c>
      <c r="K32" s="19">
        <f t="shared" si="4"/>
        <v>1295.0660580000001</v>
      </c>
      <c r="Q32"/>
      <c r="R32"/>
      <c r="S32"/>
      <c r="T32"/>
      <c r="U32"/>
      <c r="V32"/>
      <c r="W32"/>
      <c r="X32"/>
      <c r="Y32"/>
      <c r="Z32"/>
      <c r="AA32"/>
      <c r="AB32"/>
    </row>
    <row r="33" spans="1:28" s="2" customFormat="1" x14ac:dyDescent="0.2">
      <c r="A33" s="18" t="s">
        <v>24</v>
      </c>
      <c r="B33" s="6">
        <v>19377</v>
      </c>
      <c r="C33" s="6">
        <v>81024</v>
      </c>
      <c r="D33" s="6">
        <v>7807376</v>
      </c>
      <c r="E33" s="6">
        <v>1269322</v>
      </c>
      <c r="F33" s="6">
        <v>182703</v>
      </c>
      <c r="G33" s="6">
        <f t="shared" si="0"/>
        <v>15.637238999999999</v>
      </c>
      <c r="H33" s="6">
        <f t="shared" si="1"/>
        <v>22.767744</v>
      </c>
      <c r="I33" s="6">
        <f t="shared" si="2"/>
        <v>2107.99152</v>
      </c>
      <c r="J33" s="6">
        <f t="shared" si="3"/>
        <v>441.72405600000002</v>
      </c>
      <c r="K33" s="19">
        <f t="shared" si="4"/>
        <v>558.70577400000002</v>
      </c>
      <c r="Q33"/>
      <c r="R33"/>
      <c r="S33"/>
      <c r="T33"/>
      <c r="U33"/>
      <c r="V33"/>
      <c r="W33"/>
      <c r="X33"/>
      <c r="Y33"/>
      <c r="Z33"/>
      <c r="AA33"/>
      <c r="AB33"/>
    </row>
    <row r="34" spans="1:28" s="2" customFormat="1" x14ac:dyDescent="0.2">
      <c r="A34" s="18" t="s">
        <v>46</v>
      </c>
      <c r="B34" s="6">
        <v>168184</v>
      </c>
      <c r="C34" s="6">
        <v>458545</v>
      </c>
      <c r="D34" s="6">
        <v>83491865</v>
      </c>
      <c r="E34" s="6">
        <v>16599533</v>
      </c>
      <c r="F34" s="6">
        <v>1609858</v>
      </c>
      <c r="G34" s="6">
        <f t="shared" si="0"/>
        <v>135.72448800000001</v>
      </c>
      <c r="H34" s="6">
        <f t="shared" si="1"/>
        <v>128.851145</v>
      </c>
      <c r="I34" s="6">
        <f t="shared" si="2"/>
        <v>22542.803550000001</v>
      </c>
      <c r="J34" s="6">
        <f t="shared" si="3"/>
        <v>5776.6374839999999</v>
      </c>
      <c r="K34" s="19">
        <f t="shared" si="4"/>
        <v>4922.9457640000001</v>
      </c>
      <c r="Q34"/>
      <c r="R34"/>
      <c r="S34"/>
      <c r="T34"/>
      <c r="U34"/>
      <c r="V34"/>
      <c r="W34"/>
      <c r="X34"/>
      <c r="Y34"/>
      <c r="Z34"/>
      <c r="AA34"/>
      <c r="AB34"/>
    </row>
    <row r="35" spans="1:28" s="2" customFormat="1" x14ac:dyDescent="0.2">
      <c r="A35" s="18" t="s">
        <v>47</v>
      </c>
      <c r="B35" s="6">
        <v>67111</v>
      </c>
      <c r="C35" s="6">
        <v>157669</v>
      </c>
      <c r="D35" s="6">
        <v>27903581</v>
      </c>
      <c r="E35" s="6">
        <v>4209328</v>
      </c>
      <c r="F35" s="6">
        <v>701638</v>
      </c>
      <c r="G35" s="6">
        <f t="shared" si="0"/>
        <v>54.158577000000001</v>
      </c>
      <c r="H35" s="6">
        <f t="shared" si="1"/>
        <v>44.304988999999999</v>
      </c>
      <c r="I35" s="6">
        <f t="shared" si="2"/>
        <v>7533.9668700000002</v>
      </c>
      <c r="J35" s="6">
        <f t="shared" si="3"/>
        <v>1464.8461440000001</v>
      </c>
      <c r="K35" s="19">
        <f t="shared" si="4"/>
        <v>2145.6090039999999</v>
      </c>
      <c r="Q35"/>
      <c r="R35"/>
      <c r="S35"/>
      <c r="T35"/>
      <c r="U35"/>
      <c r="V35"/>
      <c r="W35"/>
      <c r="X35"/>
      <c r="Y35"/>
      <c r="Z35"/>
      <c r="AA35"/>
      <c r="AB35"/>
    </row>
    <row r="36" spans="1:28" s="2" customFormat="1" x14ac:dyDescent="0.2">
      <c r="A36" s="18" t="s">
        <v>25</v>
      </c>
      <c r="B36" s="6">
        <v>1754266</v>
      </c>
      <c r="C36" s="6">
        <v>13914052</v>
      </c>
      <c r="D36" s="6">
        <v>274764714</v>
      </c>
      <c r="E36" s="6">
        <v>65662205</v>
      </c>
      <c r="F36" s="6">
        <v>6270675</v>
      </c>
      <c r="G36" s="6">
        <f t="shared" si="0"/>
        <v>1415.6926619999999</v>
      </c>
      <c r="H36" s="6">
        <f t="shared" si="1"/>
        <v>3909.8486119999998</v>
      </c>
      <c r="I36" s="6">
        <f t="shared" si="2"/>
        <v>74186.472779999996</v>
      </c>
      <c r="J36" s="6">
        <f t="shared" si="3"/>
        <v>22850.447339999999</v>
      </c>
      <c r="K36" s="19">
        <f t="shared" si="4"/>
        <v>19175.724149999998</v>
      </c>
      <c r="Q36"/>
      <c r="R36"/>
      <c r="S36"/>
      <c r="T36"/>
      <c r="U36"/>
      <c r="V36"/>
      <c r="W36"/>
      <c r="X36"/>
      <c r="Y36"/>
      <c r="Z36"/>
      <c r="AA36"/>
      <c r="AB36"/>
    </row>
    <row r="37" spans="1:28" s="2" customFormat="1" x14ac:dyDescent="0.2">
      <c r="A37" s="18" t="s">
        <v>26</v>
      </c>
      <c r="B37" s="6">
        <v>320222</v>
      </c>
      <c r="C37" s="6">
        <v>787485</v>
      </c>
      <c r="D37" s="6">
        <v>135951638</v>
      </c>
      <c r="E37" s="6">
        <v>8200627</v>
      </c>
      <c r="F37" s="6">
        <v>2240731</v>
      </c>
      <c r="G37" s="6">
        <f t="shared" si="0"/>
        <v>258.41915399999999</v>
      </c>
      <c r="H37" s="6">
        <f t="shared" si="1"/>
        <v>221.28328500000001</v>
      </c>
      <c r="I37" s="6">
        <f t="shared" si="2"/>
        <v>36706.942260000003</v>
      </c>
      <c r="J37" s="6">
        <f t="shared" si="3"/>
        <v>2853.8181960000002</v>
      </c>
      <c r="K37" s="19">
        <f t="shared" si="4"/>
        <v>6852.1553979999999</v>
      </c>
      <c r="Q37"/>
      <c r="R37"/>
      <c r="S37"/>
      <c r="T37"/>
      <c r="U37"/>
      <c r="V37"/>
      <c r="W37"/>
      <c r="X37"/>
      <c r="Y37"/>
      <c r="Z37"/>
      <c r="AA37"/>
      <c r="AB37"/>
    </row>
    <row r="38" spans="1:28" s="2" customFormat="1" x14ac:dyDescent="0.2">
      <c r="A38" s="18" t="s">
        <v>27</v>
      </c>
      <c r="B38" s="6">
        <v>12272</v>
      </c>
      <c r="C38" s="6">
        <v>47937</v>
      </c>
      <c r="D38" s="6">
        <v>2746739</v>
      </c>
      <c r="E38" s="6">
        <v>593985</v>
      </c>
      <c r="F38" s="6">
        <v>97824</v>
      </c>
      <c r="G38" s="6">
        <f t="shared" si="0"/>
        <v>9.9035039999999999</v>
      </c>
      <c r="H38" s="6">
        <f t="shared" si="1"/>
        <v>13.470297</v>
      </c>
      <c r="I38" s="6">
        <f t="shared" si="2"/>
        <v>741.61953000000005</v>
      </c>
      <c r="J38" s="6">
        <f t="shared" si="3"/>
        <v>206.70678000000001</v>
      </c>
      <c r="K38" s="19">
        <f t="shared" si="4"/>
        <v>299.14579199999997</v>
      </c>
      <c r="Q38"/>
      <c r="R38"/>
      <c r="S38"/>
      <c r="T38"/>
      <c r="U38"/>
      <c r="V38"/>
      <c r="W38"/>
      <c r="X38"/>
      <c r="Y38"/>
      <c r="Z38"/>
      <c r="AA38"/>
      <c r="AB38"/>
    </row>
    <row r="39" spans="1:28" s="2" customFormat="1" x14ac:dyDescent="0.2">
      <c r="A39" s="18" t="s">
        <v>72</v>
      </c>
      <c r="B39" s="17">
        <v>345210</v>
      </c>
      <c r="C39" s="17">
        <v>700819</v>
      </c>
      <c r="D39" s="17">
        <v>152265956</v>
      </c>
      <c r="E39" s="17">
        <v>32412261</v>
      </c>
      <c r="F39" s="17">
        <v>2798208</v>
      </c>
      <c r="G39" s="6">
        <f t="shared" si="0"/>
        <v>278.58447000000001</v>
      </c>
      <c r="H39" s="6">
        <f t="shared" si="1"/>
        <v>196.930139</v>
      </c>
      <c r="I39" s="6">
        <f t="shared" si="2"/>
        <v>41111.808120000002</v>
      </c>
      <c r="J39" s="6">
        <f t="shared" si="3"/>
        <v>11279.466828000001</v>
      </c>
      <c r="K39" s="19">
        <f t="shared" si="4"/>
        <v>8556.9200639999999</v>
      </c>
      <c r="Q39"/>
      <c r="R39"/>
      <c r="S39"/>
      <c r="T39"/>
      <c r="U39"/>
      <c r="V39"/>
      <c r="W39"/>
      <c r="X39"/>
      <c r="Y39"/>
      <c r="Z39"/>
      <c r="AA39"/>
      <c r="AB39"/>
    </row>
    <row r="40" spans="1:28" s="2" customFormat="1" x14ac:dyDescent="0.2">
      <c r="A40" s="18" t="s">
        <v>28</v>
      </c>
      <c r="B40" s="6">
        <v>145366</v>
      </c>
      <c r="C40" s="6">
        <v>617013</v>
      </c>
      <c r="D40" s="6">
        <v>42966334</v>
      </c>
      <c r="E40" s="6">
        <v>6274235</v>
      </c>
      <c r="F40" s="6">
        <v>1091038</v>
      </c>
      <c r="G40" s="6">
        <f t="shared" si="0"/>
        <v>117.310362</v>
      </c>
      <c r="H40" s="6">
        <f t="shared" si="1"/>
        <v>173.380653</v>
      </c>
      <c r="I40" s="6">
        <f t="shared" si="2"/>
        <v>11600.910180000001</v>
      </c>
      <c r="J40" s="6">
        <f t="shared" si="3"/>
        <v>2183.4337799999998</v>
      </c>
      <c r="K40" s="19">
        <f t="shared" si="4"/>
        <v>3336.3942040000002</v>
      </c>
      <c r="Q40"/>
      <c r="R40"/>
      <c r="S40"/>
      <c r="T40"/>
      <c r="U40"/>
      <c r="V40"/>
      <c r="W40"/>
      <c r="X40"/>
      <c r="Y40"/>
      <c r="Z40"/>
      <c r="AA40"/>
      <c r="AB40"/>
    </row>
    <row r="41" spans="1:28" s="2" customFormat="1" x14ac:dyDescent="0.2">
      <c r="A41" s="18" t="s">
        <v>29</v>
      </c>
      <c r="B41" s="6">
        <v>86220</v>
      </c>
      <c r="C41" s="6">
        <v>101887</v>
      </c>
      <c r="D41" s="6">
        <v>38483916</v>
      </c>
      <c r="E41" s="6">
        <v>6703967</v>
      </c>
      <c r="F41" s="6">
        <v>824810</v>
      </c>
      <c r="G41" s="6">
        <f t="shared" si="0"/>
        <v>69.579539999999994</v>
      </c>
      <c r="H41" s="6">
        <f t="shared" si="1"/>
        <v>28.630247000000001</v>
      </c>
      <c r="I41" s="6">
        <f t="shared" si="2"/>
        <v>10390.65732</v>
      </c>
      <c r="J41" s="6">
        <f t="shared" si="3"/>
        <v>2332.9805160000001</v>
      </c>
      <c r="K41" s="19">
        <f t="shared" si="4"/>
        <v>2522.2689799999998</v>
      </c>
      <c r="Q41"/>
      <c r="R41"/>
      <c r="S41"/>
      <c r="T41"/>
      <c r="U41"/>
      <c r="V41"/>
      <c r="W41"/>
      <c r="X41"/>
      <c r="Y41"/>
      <c r="Z41"/>
      <c r="AA41"/>
      <c r="AB41"/>
    </row>
    <row r="42" spans="1:28" s="2" customFormat="1" x14ac:dyDescent="0.2">
      <c r="A42" s="18" t="s">
        <v>30</v>
      </c>
      <c r="B42" s="6">
        <v>294201</v>
      </c>
      <c r="C42" s="6">
        <v>777571</v>
      </c>
      <c r="D42" s="6">
        <v>126748918</v>
      </c>
      <c r="E42" s="6">
        <v>24423548</v>
      </c>
      <c r="F42" s="6">
        <v>2654885</v>
      </c>
      <c r="G42" s="6">
        <f t="shared" si="0"/>
        <v>237.420207</v>
      </c>
      <c r="H42" s="6">
        <f t="shared" si="1"/>
        <v>218.49745100000001</v>
      </c>
      <c r="I42" s="6">
        <f t="shared" si="2"/>
        <v>34222.207860000002</v>
      </c>
      <c r="J42" s="6">
        <f t="shared" si="3"/>
        <v>8499.3947040000003</v>
      </c>
      <c r="K42" s="19">
        <f t="shared" si="4"/>
        <v>8118.6383299999998</v>
      </c>
      <c r="Q42"/>
      <c r="R42"/>
      <c r="S42"/>
      <c r="T42"/>
      <c r="U42"/>
      <c r="V42"/>
      <c r="W42"/>
      <c r="X42"/>
      <c r="Y42"/>
      <c r="Z42"/>
      <c r="AA42"/>
      <c r="AB42"/>
    </row>
    <row r="43" spans="1:28" s="2" customFormat="1" x14ac:dyDescent="0.2">
      <c r="A43" s="18" t="s">
        <v>31</v>
      </c>
      <c r="B43" s="6">
        <v>27116</v>
      </c>
      <c r="C43" s="6">
        <v>77842</v>
      </c>
      <c r="D43" s="6">
        <v>7974544</v>
      </c>
      <c r="E43" s="6">
        <v>2618232</v>
      </c>
      <c r="F43" s="6">
        <v>256393</v>
      </c>
      <c r="G43" s="6">
        <f t="shared" si="0"/>
        <v>21.882612000000002</v>
      </c>
      <c r="H43" s="6">
        <f t="shared" si="1"/>
        <v>21.873602000000002</v>
      </c>
      <c r="I43" s="6">
        <f t="shared" si="2"/>
        <v>2153.1268799999998</v>
      </c>
      <c r="J43" s="6">
        <f t="shared" si="3"/>
        <v>911.14473599999997</v>
      </c>
      <c r="K43" s="19">
        <f t="shared" si="4"/>
        <v>784.04979400000002</v>
      </c>
      <c r="Q43"/>
      <c r="R43"/>
      <c r="S43"/>
      <c r="T43"/>
      <c r="U43"/>
      <c r="V43"/>
      <c r="W43"/>
      <c r="X43"/>
      <c r="Y43"/>
      <c r="Z43"/>
      <c r="AA43"/>
      <c r="AB43"/>
    </row>
    <row r="44" spans="1:28" s="2" customFormat="1" x14ac:dyDescent="0.2">
      <c r="A44" s="18" t="s">
        <v>32</v>
      </c>
      <c r="B44" s="6">
        <v>185784</v>
      </c>
      <c r="C44" s="6">
        <v>159357</v>
      </c>
      <c r="D44" s="6">
        <v>45652782</v>
      </c>
      <c r="E44" s="6">
        <v>7455675</v>
      </c>
      <c r="F44" s="6">
        <v>1186073</v>
      </c>
      <c r="G44" s="6">
        <f t="shared" si="0"/>
        <v>149.92768799999999</v>
      </c>
      <c r="H44" s="6">
        <f t="shared" si="1"/>
        <v>44.779316999999999</v>
      </c>
      <c r="I44" s="6">
        <f t="shared" si="2"/>
        <v>12326.25114</v>
      </c>
      <c r="J44" s="6">
        <f t="shared" si="3"/>
        <v>2594.5749000000001</v>
      </c>
      <c r="K44" s="19">
        <f t="shared" si="4"/>
        <v>3627.0112340000001</v>
      </c>
      <c r="Q44"/>
      <c r="R44"/>
      <c r="S44"/>
      <c r="T44"/>
      <c r="U44"/>
      <c r="V44"/>
      <c r="W44"/>
      <c r="X44"/>
      <c r="Y44"/>
      <c r="Z44"/>
      <c r="AA44"/>
      <c r="AB44"/>
    </row>
    <row r="45" spans="1:28" s="2" customFormat="1" x14ac:dyDescent="0.2">
      <c r="A45" s="18" t="s">
        <v>33</v>
      </c>
      <c r="B45" s="6">
        <v>21260</v>
      </c>
      <c r="C45" s="6">
        <v>50862</v>
      </c>
      <c r="D45" s="6">
        <v>3280486</v>
      </c>
      <c r="E45" s="6">
        <v>796186</v>
      </c>
      <c r="F45" s="6">
        <v>150171</v>
      </c>
      <c r="G45" s="6">
        <f t="shared" si="0"/>
        <v>17.15682</v>
      </c>
      <c r="H45" s="6">
        <f t="shared" si="1"/>
        <v>14.292222000000001</v>
      </c>
      <c r="I45" s="6">
        <f t="shared" si="2"/>
        <v>885.73122000000001</v>
      </c>
      <c r="J45" s="6">
        <f t="shared" si="3"/>
        <v>277.07272799999998</v>
      </c>
      <c r="K45" s="19">
        <f t="shared" si="4"/>
        <v>459.22291799999999</v>
      </c>
      <c r="Q45"/>
      <c r="R45"/>
      <c r="S45"/>
      <c r="T45"/>
      <c r="U45"/>
      <c r="V45"/>
      <c r="W45"/>
      <c r="X45"/>
      <c r="Y45"/>
      <c r="Z45"/>
      <c r="AA45"/>
      <c r="AB45"/>
    </row>
    <row r="46" spans="1:28" s="2" customFormat="1" x14ac:dyDescent="0.2">
      <c r="A46" s="18" t="s">
        <v>34</v>
      </c>
      <c r="B46" s="6">
        <v>163768</v>
      </c>
      <c r="C46" s="6">
        <v>395863</v>
      </c>
      <c r="D46" s="6">
        <v>55930332</v>
      </c>
      <c r="E46" s="6">
        <v>12723499</v>
      </c>
      <c r="F46" s="6">
        <v>1573601</v>
      </c>
      <c r="G46" s="6">
        <f t="shared" si="0"/>
        <v>132.160776</v>
      </c>
      <c r="H46" s="6">
        <f t="shared" si="1"/>
        <v>111.237503</v>
      </c>
      <c r="I46" s="6">
        <f t="shared" si="2"/>
        <v>15101.189640000001</v>
      </c>
      <c r="J46" s="6">
        <f t="shared" si="3"/>
        <v>4427.7776519999998</v>
      </c>
      <c r="K46" s="19">
        <f t="shared" si="4"/>
        <v>4812.0718580000002</v>
      </c>
      <c r="Q46"/>
      <c r="R46"/>
      <c r="S46"/>
      <c r="T46"/>
      <c r="U46"/>
      <c r="V46"/>
      <c r="W46"/>
      <c r="X46"/>
      <c r="Y46"/>
      <c r="Z46"/>
      <c r="AA46"/>
      <c r="AB46"/>
    </row>
    <row r="47" spans="1:28" s="2" customFormat="1" x14ac:dyDescent="0.2">
      <c r="A47" s="18" t="s">
        <v>35</v>
      </c>
      <c r="B47" s="6">
        <v>688317</v>
      </c>
      <c r="C47" s="6">
        <v>3884034</v>
      </c>
      <c r="D47" s="6">
        <v>202466790</v>
      </c>
      <c r="E47" s="6">
        <v>36149328</v>
      </c>
      <c r="F47" s="6">
        <v>5317258</v>
      </c>
      <c r="G47" s="6">
        <f t="shared" si="0"/>
        <v>555.47181899999998</v>
      </c>
      <c r="H47" s="6">
        <f t="shared" si="1"/>
        <v>1091.413554</v>
      </c>
      <c r="I47" s="6">
        <f t="shared" si="2"/>
        <v>54666.033300000003</v>
      </c>
      <c r="J47" s="6">
        <f t="shared" si="3"/>
        <v>12579.966144</v>
      </c>
      <c r="K47" s="19">
        <f t="shared" si="4"/>
        <v>16260.174964</v>
      </c>
      <c r="Q47"/>
      <c r="R47"/>
      <c r="S47"/>
      <c r="T47"/>
      <c r="U47"/>
      <c r="V47"/>
      <c r="W47"/>
      <c r="X47"/>
      <c r="Y47"/>
      <c r="Z47"/>
      <c r="AA47"/>
      <c r="AB47"/>
    </row>
    <row r="48" spans="1:28" s="2" customFormat="1" x14ac:dyDescent="0.2">
      <c r="A48" s="18" t="s">
        <v>36</v>
      </c>
      <c r="B48" s="6">
        <v>57650</v>
      </c>
      <c r="C48" s="6">
        <v>135992</v>
      </c>
      <c r="D48" s="6">
        <v>17518176</v>
      </c>
      <c r="E48" s="6">
        <v>2694110</v>
      </c>
      <c r="F48" s="6">
        <v>432231</v>
      </c>
      <c r="G48" s="6">
        <f t="shared" si="0"/>
        <v>46.52355</v>
      </c>
      <c r="H48" s="6">
        <f t="shared" si="1"/>
        <v>38.213751999999999</v>
      </c>
      <c r="I48" s="6">
        <f t="shared" si="2"/>
        <v>4729.9075199999997</v>
      </c>
      <c r="J48" s="6">
        <f t="shared" si="3"/>
        <v>937.55028000000004</v>
      </c>
      <c r="K48" s="19">
        <f t="shared" si="4"/>
        <v>1321.7623980000001</v>
      </c>
      <c r="Q48"/>
      <c r="R48"/>
      <c r="S48"/>
      <c r="T48"/>
      <c r="U48"/>
      <c r="V48"/>
      <c r="W48"/>
      <c r="X48"/>
      <c r="Y48"/>
      <c r="Z48"/>
      <c r="AA48"/>
      <c r="AB48"/>
    </row>
    <row r="49" spans="1:28" s="2" customFormat="1" x14ac:dyDescent="0.2">
      <c r="A49" s="18" t="s">
        <v>48</v>
      </c>
      <c r="B49" s="6">
        <v>18579</v>
      </c>
      <c r="C49" s="6">
        <v>43550</v>
      </c>
      <c r="D49" s="6">
        <v>6656779</v>
      </c>
      <c r="E49" s="6">
        <v>1978653</v>
      </c>
      <c r="F49" s="6">
        <v>207591</v>
      </c>
      <c r="G49" s="6">
        <f t="shared" si="0"/>
        <v>14.993252999999999</v>
      </c>
      <c r="H49" s="6">
        <f t="shared" si="1"/>
        <v>12.237550000000001</v>
      </c>
      <c r="I49" s="6">
        <f t="shared" si="2"/>
        <v>1797.33033</v>
      </c>
      <c r="J49" s="6">
        <f t="shared" si="3"/>
        <v>688.57124399999998</v>
      </c>
      <c r="K49" s="19">
        <f t="shared" si="4"/>
        <v>634.81327799999997</v>
      </c>
      <c r="Q49"/>
      <c r="R49"/>
      <c r="S49"/>
      <c r="T49"/>
      <c r="U49"/>
      <c r="V49"/>
      <c r="W49"/>
      <c r="X49"/>
      <c r="Y49"/>
      <c r="Z49"/>
      <c r="AA49"/>
      <c r="AB49"/>
    </row>
    <row r="50" spans="1:28" s="2" customFormat="1" x14ac:dyDescent="0.2">
      <c r="A50" s="18" t="s">
        <v>37</v>
      </c>
      <c r="B50" s="6">
        <v>504070</v>
      </c>
      <c r="C50" s="6">
        <v>398154</v>
      </c>
      <c r="D50" s="6">
        <v>35731160</v>
      </c>
      <c r="E50" s="6">
        <v>9975946</v>
      </c>
      <c r="F50" s="6">
        <v>1283303</v>
      </c>
      <c r="G50" s="6">
        <f t="shared" si="0"/>
        <v>406.78449000000001</v>
      </c>
      <c r="H50" s="6">
        <f t="shared" si="1"/>
        <v>111.881274</v>
      </c>
      <c r="I50" s="6">
        <f t="shared" si="2"/>
        <v>9647.4132000000009</v>
      </c>
      <c r="J50" s="6">
        <f t="shared" si="3"/>
        <v>3471.6292079999998</v>
      </c>
      <c r="K50" s="19">
        <f t="shared" si="4"/>
        <v>3924.3405739999998</v>
      </c>
      <c r="Q50"/>
      <c r="R50"/>
      <c r="S50"/>
      <c r="T50"/>
      <c r="U50"/>
      <c r="V50"/>
      <c r="W50"/>
      <c r="X50"/>
      <c r="Y50"/>
      <c r="Z50"/>
      <c r="AA50"/>
      <c r="AB50"/>
    </row>
    <row r="51" spans="1:28" s="2" customFormat="1" x14ac:dyDescent="0.2">
      <c r="A51" s="18" t="s">
        <v>38</v>
      </c>
      <c r="B51" s="6">
        <v>133180</v>
      </c>
      <c r="C51" s="6">
        <v>286799</v>
      </c>
      <c r="D51" s="6">
        <v>44500658</v>
      </c>
      <c r="E51" s="6">
        <v>8251020</v>
      </c>
      <c r="F51" s="6">
        <v>1483514</v>
      </c>
      <c r="G51" s="6">
        <f t="shared" si="0"/>
        <v>107.47626</v>
      </c>
      <c r="H51" s="6">
        <f t="shared" si="1"/>
        <v>80.590519</v>
      </c>
      <c r="I51" s="6">
        <f t="shared" si="2"/>
        <v>12015.177659999999</v>
      </c>
      <c r="J51" s="6">
        <f t="shared" si="3"/>
        <v>2871.3549600000001</v>
      </c>
      <c r="K51" s="19">
        <f t="shared" si="4"/>
        <v>4536.5858120000003</v>
      </c>
      <c r="Q51"/>
      <c r="R51"/>
      <c r="S51"/>
      <c r="T51"/>
      <c r="U51"/>
      <c r="V51"/>
      <c r="W51"/>
      <c r="X51"/>
      <c r="Y51"/>
      <c r="Z51"/>
      <c r="AA51"/>
      <c r="AB51"/>
    </row>
    <row r="52" spans="1:28" s="2" customFormat="1" x14ac:dyDescent="0.2">
      <c r="A52" s="18" t="s">
        <v>39</v>
      </c>
      <c r="B52" s="6">
        <v>33874</v>
      </c>
      <c r="C52" s="6">
        <v>121949</v>
      </c>
      <c r="D52" s="6">
        <v>13467367</v>
      </c>
      <c r="E52" s="6">
        <v>4790548</v>
      </c>
      <c r="F52" s="6">
        <v>455460</v>
      </c>
      <c r="G52" s="6">
        <f t="shared" si="0"/>
        <v>27.336317999999999</v>
      </c>
      <c r="H52" s="6">
        <f t="shared" si="1"/>
        <v>34.267668999999998</v>
      </c>
      <c r="I52" s="6">
        <f t="shared" si="2"/>
        <v>3636.1890899999999</v>
      </c>
      <c r="J52" s="6">
        <f t="shared" si="3"/>
        <v>1667.1107039999999</v>
      </c>
      <c r="K52" s="19">
        <f t="shared" si="4"/>
        <v>1392.7966799999999</v>
      </c>
      <c r="Q52"/>
      <c r="R52"/>
      <c r="S52"/>
      <c r="T52"/>
      <c r="U52"/>
      <c r="V52"/>
      <c r="W52"/>
      <c r="X52"/>
      <c r="Y52"/>
      <c r="Z52"/>
      <c r="AA52"/>
      <c r="AB52"/>
    </row>
    <row r="53" spans="1:28" s="2" customFormat="1" x14ac:dyDescent="0.2">
      <c r="A53" s="18" t="s">
        <v>40</v>
      </c>
      <c r="B53" s="6">
        <v>120963</v>
      </c>
      <c r="C53" s="6">
        <v>241562</v>
      </c>
      <c r="D53" s="6">
        <v>54270743</v>
      </c>
      <c r="E53" s="6">
        <v>10781871</v>
      </c>
      <c r="F53" s="6">
        <v>1617344</v>
      </c>
      <c r="G53" s="6">
        <f t="shared" si="0"/>
        <v>97.617141000000004</v>
      </c>
      <c r="H53" s="6">
        <f t="shared" si="1"/>
        <v>67.878922000000003</v>
      </c>
      <c r="I53" s="6">
        <f t="shared" si="2"/>
        <v>14653.10061</v>
      </c>
      <c r="J53" s="6">
        <f t="shared" si="3"/>
        <v>3752.0911080000001</v>
      </c>
      <c r="K53" s="19">
        <f t="shared" si="4"/>
        <v>4945.8379519999999</v>
      </c>
      <c r="Q53"/>
      <c r="R53"/>
      <c r="S53"/>
      <c r="T53"/>
      <c r="U53"/>
      <c r="V53"/>
      <c r="W53"/>
      <c r="X53"/>
      <c r="Y53"/>
      <c r="Z53"/>
      <c r="AA53"/>
      <c r="AB53"/>
    </row>
    <row r="54" spans="1:28" s="2" customFormat="1" x14ac:dyDescent="0.2">
      <c r="A54" s="18" t="s">
        <v>41</v>
      </c>
      <c r="B54" s="6">
        <v>12463</v>
      </c>
      <c r="C54" s="6">
        <v>26980</v>
      </c>
      <c r="D54" s="6">
        <v>2891872</v>
      </c>
      <c r="E54" s="6">
        <v>526347</v>
      </c>
      <c r="F54" s="6">
        <v>88528</v>
      </c>
      <c r="G54" s="6">
        <f t="shared" si="0"/>
        <v>10.057641</v>
      </c>
      <c r="H54" s="6">
        <f t="shared" si="1"/>
        <v>7.5813800000000002</v>
      </c>
      <c r="I54" s="6">
        <f t="shared" si="2"/>
        <v>780.80543999999998</v>
      </c>
      <c r="J54" s="6">
        <f t="shared" si="3"/>
        <v>183.168756</v>
      </c>
      <c r="K54" s="19">
        <f t="shared" ref="K54" si="5">F54*3058/1000000</f>
        <v>270.71862399999998</v>
      </c>
      <c r="Q54"/>
      <c r="R54"/>
      <c r="S54"/>
      <c r="T54"/>
      <c r="U54"/>
      <c r="V54"/>
      <c r="W54"/>
      <c r="X54"/>
      <c r="Y54"/>
      <c r="Z54"/>
      <c r="AA54"/>
      <c r="AB54"/>
    </row>
    <row r="55" spans="1:28" s="2" customFormat="1" ht="18.75" customHeight="1" x14ac:dyDescent="0.2">
      <c r="A55" s="20" t="s">
        <v>49</v>
      </c>
      <c r="B55" s="21">
        <f t="shared" ref="B55:F55" si="6">SUM(B4:B54)</f>
        <v>10358653</v>
      </c>
      <c r="C55" s="21">
        <f t="shared" si="6"/>
        <v>36717940</v>
      </c>
      <c r="D55" s="21">
        <f t="shared" si="6"/>
        <v>3199141586</v>
      </c>
      <c r="E55" s="21">
        <f t="shared" si="6"/>
        <v>583889633</v>
      </c>
      <c r="F55" s="21">
        <f t="shared" si="6"/>
        <v>77914180</v>
      </c>
      <c r="G55" s="22">
        <f t="shared" ref="G55" si="7">B55*807/1000000</f>
        <v>8359.4329710000002</v>
      </c>
      <c r="H55" s="22">
        <f t="shared" ref="H55" si="8">C55*281/1000000</f>
        <v>10317.74114</v>
      </c>
      <c r="I55" s="22">
        <f t="shared" ref="I55" si="9">D55*270/1000000</f>
        <v>863768.22822000005</v>
      </c>
      <c r="J55" s="22">
        <f t="shared" ref="J55" si="10">E55*348/1000000</f>
        <v>203193.59228400001</v>
      </c>
      <c r="K55" s="23">
        <f t="shared" ref="K55" si="11">F55*3058/1000000</f>
        <v>238261.56244000001</v>
      </c>
      <c r="Q55"/>
      <c r="R55"/>
      <c r="S55"/>
      <c r="T55"/>
      <c r="U55"/>
      <c r="V55"/>
      <c r="W55"/>
      <c r="X55"/>
      <c r="Y55"/>
      <c r="Z55"/>
      <c r="AA55"/>
      <c r="AB55"/>
    </row>
    <row r="56" spans="1:28" s="2" customFormat="1" x14ac:dyDescent="0.2">
      <c r="A56" s="29" t="s">
        <v>68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Q56"/>
      <c r="R56"/>
      <c r="S56"/>
      <c r="T56"/>
      <c r="U56"/>
      <c r="V56"/>
      <c r="W56"/>
      <c r="X56"/>
      <c r="Y56"/>
      <c r="Z56"/>
      <c r="AA56"/>
      <c r="AB56"/>
    </row>
    <row r="57" spans="1:28" s="2" customFormat="1" x14ac:dyDescent="0.2">
      <c r="B57" s="4"/>
      <c r="C57" s="4"/>
      <c r="D57" s="4"/>
      <c r="E57" s="4"/>
      <c r="F57" s="4"/>
      <c r="G57" s="4"/>
      <c r="H57" s="4"/>
      <c r="I57" s="4"/>
      <c r="J57" s="4"/>
      <c r="K57" s="4"/>
      <c r="Q57"/>
      <c r="R57"/>
      <c r="S57"/>
      <c r="T57"/>
      <c r="U57"/>
      <c r="V57"/>
      <c r="W57"/>
      <c r="X57"/>
      <c r="Y57"/>
      <c r="Z57"/>
      <c r="AA57"/>
      <c r="AB57"/>
    </row>
    <row r="58" spans="1:28" s="2" customFormat="1" x14ac:dyDescent="0.2">
      <c r="B58" s="4"/>
      <c r="C58" s="4"/>
      <c r="D58" s="4"/>
      <c r="E58" s="4"/>
      <c r="F58" s="4"/>
      <c r="G58" s="4"/>
      <c r="H58" s="4"/>
      <c r="I58" s="4"/>
      <c r="J58" s="4"/>
      <c r="K58" s="4"/>
      <c r="Q58"/>
      <c r="R58"/>
      <c r="S58"/>
      <c r="T58"/>
      <c r="U58"/>
      <c r="V58"/>
      <c r="W58"/>
      <c r="X58"/>
      <c r="Y58"/>
      <c r="Z58"/>
      <c r="AA58"/>
      <c r="AB58"/>
    </row>
    <row r="59" spans="1:28" s="2" customFormat="1" x14ac:dyDescent="0.2">
      <c r="B59" s="4"/>
      <c r="C59" s="4"/>
      <c r="D59" s="4"/>
      <c r="E59" s="4"/>
      <c r="F59" s="4"/>
      <c r="G59" s="4"/>
      <c r="H59" s="4"/>
      <c r="I59" s="4"/>
      <c r="J59" s="4"/>
      <c r="K59" s="4"/>
      <c r="Q59"/>
      <c r="R59"/>
      <c r="S59"/>
      <c r="T59"/>
      <c r="U59"/>
      <c r="V59"/>
      <c r="W59"/>
      <c r="X59"/>
      <c r="Y59"/>
      <c r="Z59"/>
      <c r="AA59"/>
      <c r="AB59"/>
    </row>
    <row r="60" spans="1:28" s="2" customFormat="1" x14ac:dyDescent="0.2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  <c r="Q60"/>
      <c r="R60"/>
      <c r="S60"/>
      <c r="T60"/>
      <c r="U60"/>
      <c r="V60"/>
      <c r="W60"/>
      <c r="X60"/>
      <c r="Y60"/>
      <c r="Z60"/>
      <c r="AA60"/>
      <c r="AB60"/>
    </row>
    <row r="61" spans="1:28" s="2" customFormat="1" x14ac:dyDescent="0.2">
      <c r="B61" s="4"/>
      <c r="C61" s="4"/>
      <c r="D61" s="4"/>
      <c r="E61" s="4"/>
      <c r="F61" s="4"/>
      <c r="G61" s="4"/>
      <c r="H61" s="4"/>
      <c r="I61" s="4"/>
      <c r="J61" s="4"/>
      <c r="K61" s="4"/>
      <c r="Q61"/>
      <c r="R61"/>
      <c r="S61"/>
      <c r="T61"/>
      <c r="U61"/>
      <c r="V61"/>
      <c r="W61"/>
      <c r="X61"/>
      <c r="Y61"/>
      <c r="Z61"/>
      <c r="AA61"/>
      <c r="AB61"/>
    </row>
    <row r="62" spans="1:28" s="2" customFormat="1" x14ac:dyDescent="0.2">
      <c r="B62" s="4"/>
      <c r="C62" s="4"/>
      <c r="D62" s="4"/>
      <c r="E62" s="4"/>
      <c r="F62" s="4"/>
      <c r="G62" s="4"/>
      <c r="H62" s="4"/>
      <c r="I62" s="4"/>
      <c r="J62" s="4"/>
      <c r="K62" s="4"/>
      <c r="Q62"/>
      <c r="R62"/>
      <c r="S62"/>
      <c r="T62"/>
      <c r="U62"/>
      <c r="V62"/>
      <c r="W62"/>
      <c r="X62"/>
      <c r="Y62"/>
      <c r="Z62"/>
      <c r="AA62"/>
      <c r="AB62"/>
    </row>
    <row r="63" spans="1:28" s="2" customFormat="1" x14ac:dyDescent="0.2">
      <c r="B63" s="4"/>
      <c r="C63" s="4"/>
      <c r="D63" s="4"/>
      <c r="E63" s="4"/>
      <c r="F63" s="4"/>
      <c r="G63" s="4"/>
      <c r="H63" s="4"/>
      <c r="I63" s="4"/>
      <c r="J63" s="4"/>
      <c r="K63" s="4"/>
      <c r="Q63"/>
      <c r="R63"/>
      <c r="S63"/>
      <c r="T63"/>
      <c r="U63"/>
      <c r="V63"/>
      <c r="W63"/>
      <c r="X63"/>
      <c r="Y63"/>
      <c r="Z63"/>
      <c r="AA63"/>
      <c r="AB63"/>
    </row>
    <row r="64" spans="1:28" s="2" customFormat="1" x14ac:dyDescent="0.2">
      <c r="B64" s="4"/>
      <c r="C64" s="4"/>
      <c r="D64" s="4"/>
      <c r="E64" s="4"/>
      <c r="F64" s="4"/>
      <c r="G64" s="4"/>
      <c r="H64" s="4"/>
      <c r="I64" s="4"/>
      <c r="J64" s="4"/>
      <c r="K64" s="4"/>
      <c r="Q64"/>
      <c r="R64"/>
      <c r="S64"/>
      <c r="T64"/>
      <c r="U64"/>
      <c r="V64"/>
      <c r="W64"/>
      <c r="X64"/>
      <c r="Y64"/>
      <c r="Z64"/>
      <c r="AA64"/>
      <c r="AB64"/>
    </row>
    <row r="65" spans="2:28" s="2" customFormat="1" x14ac:dyDescent="0.2">
      <c r="B65" s="4"/>
      <c r="C65" s="4"/>
      <c r="D65" s="4"/>
      <c r="E65" s="4"/>
      <c r="F65" s="4"/>
      <c r="G65" s="4"/>
      <c r="H65" s="4"/>
      <c r="I65" s="4"/>
      <c r="J65" s="4"/>
      <c r="K65" s="4"/>
      <c r="Q65"/>
      <c r="R65"/>
      <c r="S65"/>
      <c r="T65"/>
      <c r="U65"/>
      <c r="V65"/>
      <c r="W65"/>
      <c r="X65"/>
      <c r="Y65"/>
      <c r="Z65"/>
      <c r="AA65"/>
      <c r="AB65"/>
    </row>
    <row r="66" spans="2:28" s="2" customFormat="1" x14ac:dyDescent="0.2">
      <c r="B66" s="4"/>
      <c r="C66" s="4"/>
      <c r="D66" s="4"/>
      <c r="E66" s="4"/>
      <c r="F66" s="4"/>
      <c r="G66" s="4"/>
      <c r="H66" s="4"/>
      <c r="I66" s="4"/>
      <c r="J66" s="4"/>
      <c r="K66" s="4"/>
      <c r="Q66"/>
      <c r="R66"/>
      <c r="S66"/>
      <c r="T66"/>
      <c r="U66"/>
      <c r="V66"/>
      <c r="W66"/>
      <c r="X66"/>
      <c r="Y66"/>
      <c r="Z66"/>
      <c r="AA66"/>
      <c r="AB66"/>
    </row>
  </sheetData>
  <mergeCells count="3">
    <mergeCell ref="A1:K1"/>
    <mergeCell ref="A2:K2"/>
    <mergeCell ref="A56:K56"/>
  </mergeCells>
  <phoneticPr fontId="0" type="noConversion"/>
  <printOptions horizontalCentered="1"/>
  <pageMargins left="0.7" right="0.7" top="0.75" bottom="0.75" header="0.3" footer="0.3"/>
  <pageSetup scale="7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CoverPage</vt:lpstr>
      <vt:lpstr>Counts</vt:lpstr>
      <vt:lpstr>Counts!Print_Area</vt:lpstr>
      <vt:lpstr>CoverPage!Print_Area</vt:lpstr>
      <vt:lpstr>Counts!Print_Titles</vt:lpstr>
      <vt:lpstr>TitleRegion1.a3.k55.2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MAX Record Counts 2013</dc:title>
  <dc:subject>MAX Record Counts</dc:subject>
  <dc:creator>Mathematica Policy Research</dc:creator>
  <cp:keywords>MAX, Record Counts</cp:keywords>
  <cp:lastModifiedBy>Mickey McCauley</cp:lastModifiedBy>
  <cp:lastPrinted>2014-12-01T15:34:27Z</cp:lastPrinted>
  <dcterms:created xsi:type="dcterms:W3CDTF">2007-07-20T01:52:51Z</dcterms:created>
  <dcterms:modified xsi:type="dcterms:W3CDTF">2018-11-15T22:14:32Z</dcterms:modified>
  <dc:language>English</dc:language>
</cp:coreProperties>
</file>